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 yWindow="0" windowWidth="20800" windowHeight="12500" firstSheet="1" activeTab="2"/>
  </bookViews>
  <sheets>
    <sheet name="All Answers" sheetId="1" r:id="rId1"/>
    <sheet name="Answers RR only" sheetId="2" r:id="rId2"/>
    <sheet name="Analysis by Respondant" sheetId="3" r:id="rId3"/>
    <sheet name="Masters1Year" sheetId="4" r:id="rId4"/>
    <sheet name="Masters2Year" sheetId="5" r:id="rId5"/>
    <sheet name="PhD Students" sheetId="6" r:id="rId6"/>
    <sheet name="Alumni" sheetId="7" r:id="rId7"/>
    <sheet name="All" sheetId="8" r:id="rId8"/>
    <sheet name="Sheet1" sheetId="9" r:id="rId9"/>
  </sheets>
  <definedNames/>
  <calcPr fullCalcOnLoad="1"/>
</workbook>
</file>

<file path=xl/sharedStrings.xml><?xml version="1.0" encoding="utf-8"?>
<sst xmlns="http://schemas.openxmlformats.org/spreadsheetml/2006/main" count="9380" uniqueCount="342">
  <si>
    <t>As one of Canada’s first planning schools, SCARP’s distinguished history, strong reputation, and drawing power after 55 years are attributed to its focus on sustainability, particularly for the Master’s program, outstanding alumni,  the individual reputations and expertise of its faculty in a variety of disciplines and the achievements of the Centre for Human Settlements.</t>
  </si>
  <si>
    <t xml:space="preserve">Shared commitment by staff and faculty to SCARP’s mission on sustainability, which also coincides with UBC’s Trek 2010 goals.  </t>
  </si>
  <si>
    <t>One of only 2 Canadian Masters in Planning with US accreditation, plus CIP and PIBC accreditation.</t>
  </si>
  <si>
    <t>SCARP has a distinguished multidisciplinary faculty covering a wide range of subjects, conducting research and teaching in significant areas that attract funding and get students jobs.</t>
  </si>
  <si>
    <t xml:space="preserve">SCARP’s students are outstanding, engaged, critical, constructive and cooperative. </t>
  </si>
  <si>
    <t>Highly committed Adjunct Professors bringing a wealth of public and private sector experience to the teaching program.</t>
  </si>
  <si>
    <t>Committed and highly competent administrative staff.</t>
  </si>
  <si>
    <t>SCARP’s multi-disciplinary professional program offers a breadth of courses with some depth in key areas and attracts many excellent applicants.</t>
  </si>
  <si>
    <t xml:space="preserve">The School has strong relationships with professionals in various areas including the public sector (e.g. City of Vancouver, other municipalities in the Lower Mainland, and beyond), private sector, and professional planning institutions (e.g. PIBC and CIP).  </t>
  </si>
  <si>
    <t>Large group of distinguished alumni, strategically placed all over Canada and beyond.</t>
  </si>
  <si>
    <t xml:space="preserve">SCARP is well positioned in UBC given its trans-disciplinary orientation, close connections with other interdisciplinary research, teaching and community service oriented units (e.g. IRES, SALA, CWAGS, IAR, Learning Exchange), and the creation of CFIS that reinforces its importance within UBC.  </t>
  </si>
  <si>
    <t xml:space="preserve">statements </t>
  </si>
  <si>
    <t>TOTALS</t>
  </si>
  <si>
    <t>total potential responses</t>
  </si>
  <si>
    <t>blanks</t>
  </si>
  <si>
    <t>net responses</t>
  </si>
  <si>
    <t>% agreement</t>
  </si>
  <si>
    <t>SCARP has a good governance model that is open, participatory, formally involves students, and moving towards more devolved leadership.</t>
  </si>
  <si>
    <t>Do you have any new or revised Strengths?</t>
  </si>
  <si>
    <t xml:space="preserve">A major weakness is the lack of funds and resources for SCARP, which limits the School’s abilities in many areas including financial support for students, IT support, and attraction of top quality students and faculty. </t>
  </si>
  <si>
    <t>Inconsistency of interest in sustainability mission.</t>
  </si>
  <si>
    <t>Weak application of vision or its integration into curriculum.</t>
  </si>
  <si>
    <t xml:space="preserve">Poor coordination between overall learning objectives and individual course learning objectives. </t>
  </si>
  <si>
    <t xml:space="preserve">Lack of standing committee on curriculum review, development, teaching and learning tends to overload the Director and provides only ad hoc, temporary solutions to problems when they arise. </t>
  </si>
  <si>
    <t>Need to rationalize course offerings to avoid unaffordable overlaps and fill gaps while better meeting accreditation requirements and avoiding low enrollments.</t>
  </si>
  <si>
    <t xml:space="preserve">Too many Areas of Concentration (AOC’s) which sacrifices depth in some areas and often with only one (or very few) over-loaded faculty member(s).  </t>
  </si>
  <si>
    <t xml:space="preserve">The PhD program is not competitive due to the lack of funding and teaching opportunities for students, resulting in loss of top-quality applicants to other universities.  </t>
  </si>
  <si>
    <t xml:space="preserve">Weakness, inequalities and inconsistencies in advising and supervision of students by faculty.  </t>
  </si>
  <si>
    <t>Inconsistency in the quality of teaching and mentoring.</t>
  </si>
  <si>
    <t>SCARP’s physical facilities are cramped and limit teaching, learning, and office space.  Poor teaching equipment.</t>
  </si>
  <si>
    <t>Digital technology needs to be better integrated into the whole of the learning program and IT support provided.</t>
  </si>
  <si>
    <t>Fairly low visibility among planning schools outside of Canada (e.g., not ranked by Planetizen), hence we draw fewer non-Canadian students than we might.</t>
  </si>
  <si>
    <t>Timestamp</t>
  </si>
  <si>
    <t>What topic area are you focusing on in your doctoral studies?</t>
  </si>
  <si>
    <t>No Continuing Education or Professional Development Certificate Programs.</t>
  </si>
  <si>
    <t>Very few faculty who are members of AICP/CIP.</t>
  </si>
  <si>
    <t>Weak relationship with PIBC and CIP and little relationship with practitioners beyond Adjuncts and City of Vancouver.</t>
  </si>
  <si>
    <t>Adjuncts are not involved with the school beyond teaching courses and are teaching too many courses that are required for accreditation.</t>
  </si>
  <si>
    <t>Lack of alumni involvement with the School.</t>
  </si>
  <si>
    <t>The Centre for Human Settlement’s ambiguous relationship to the school and its lack of a clear, renewed vision is a weakness.</t>
  </si>
  <si>
    <t>Do you have any new or revised Weaknesses?</t>
  </si>
  <si>
    <t>Studying how other planning schools do better in reducing budget and resource constraints and learning their secrets of success.</t>
  </si>
  <si>
    <t>Location in an increasingly significant international city-region.</t>
  </si>
  <si>
    <t>Increasing relevance of planning as a profession and field of enquiry due to increasing pressures on cities and urbanizing regions.</t>
  </si>
  <si>
    <t>Become a new leader in sustainable, resilient and integrated planning.</t>
  </si>
  <si>
    <t>Collaboration with SALA (School of Architecture and Landscape Architecture) on consolidation of space; improved teaching and research facilities.</t>
  </si>
  <si>
    <t>New types of courses: Certificate programs, joint degrees/courses, and undergraduate offerings (that offer PhD students teaching opportunities).</t>
  </si>
  <si>
    <t>Could expand (by say 50%) our admissions almost immediately with two steps: a commitment to offer two sections of required courses, and a group project opportunity to complement existing project or thesis options.</t>
  </si>
  <si>
    <t>New hiring possibilities as faculty members retire.</t>
  </si>
  <si>
    <t>Reconstruct CHS in line with SCARP mission and identify synergies with other units.</t>
  </si>
  <si>
    <t>UBC emphasis on improving teaching and learning and associated funding can enable the School to enhance its capacity.</t>
  </si>
  <si>
    <t>Tracking tools using ICTs could be used productively in program advising.</t>
  </si>
  <si>
    <t>Interpersonal relationships and internal harmony within SCARP.</t>
  </si>
  <si>
    <t>Opportunities to strengthen partnerships and create alliances with other bodies (e.g. alumni), in order to fund raise or garner support for our programs (e.g. expand our focus on Urban Design, Media Studies).</t>
  </si>
  <si>
    <t>Opportunities to capitalize on our shared vision and mission with UBC’s new President and the Trek 2010 goals.</t>
  </si>
  <si>
    <t>Capitalize on SCARP’s ties with the community through Learning Exchange.</t>
  </si>
  <si>
    <t xml:space="preserve">Strengthen ties and collaborate with CIP/PIBC to work on programs for student mentoring, continuing professional development, research etc. </t>
  </si>
  <si>
    <t>Fund raising opportunities for SCARP-CHS from potential granting sources; there is support from the UBC Development Office.</t>
  </si>
  <si>
    <t>The Provincial government’s desire to expand graduate enrollment, and President’s likely new budget model (the money follows the students), means we can (and will be pressured to) expand Masters enrollment (by 50%) and can/must also expect additional resources to help us do that.</t>
  </si>
  <si>
    <t>Do you have any new or revised Opportunities?</t>
  </si>
  <si>
    <t>Diminished overall reputation of the School hurting recruitment, development and partnerships.</t>
  </si>
  <si>
    <t>Dissatisfied alumni favouring graduates of competing programs.</t>
  </si>
  <si>
    <t xml:space="preserve">There are several key senior faculty members who are likely to retire soon, particularly within the Environment and Natural Resource area.  </t>
  </si>
  <si>
    <t xml:space="preserve">Rising real estate costs make it difficult to recruit faculty and staff and potentially to attract students. </t>
  </si>
  <si>
    <t>Abolition of mandatory retirement will make it very difficult for SCARP to renew itself with dynamic young faculty, unless we seize growth opportunities in the face of cutbacks.</t>
  </si>
  <si>
    <t>Leaves and reduced teaching loads due to buy-outs result in lower numbers of courses taught by continuing faculty members in a given year.</t>
  </si>
  <si>
    <t>Small classes make us visible as having expansion capacity (however, they also reflect the diversity of graduate learning opportunities that are available in a research intensive university).</t>
  </si>
  <si>
    <t>Expanded enrollments without increased resources and/or enhancement of teaching productivity could reduce the quality of the learning environment.</t>
  </si>
  <si>
    <t>High faculty to student ratio, despite project/thesis supervision overload.</t>
  </si>
  <si>
    <t>Poor UBC funding for graduate students and scholarships, and increased competition from better funded Canadian universities, especially Uof T and Uof A, will not enable SCARP to hire top-caliber students.</t>
  </si>
  <si>
    <t>Uncertainty and fears around CFIS as a new institution that is on trial and current lack of stability or visible strength within UBC.</t>
  </si>
  <si>
    <t>Accreditation may be a threat unless we increase CIP membership and continue to address the professional training criteria that accreditors hold for our program.</t>
  </si>
  <si>
    <t xml:space="preserve">UBC’s budget cuts that may threaten SCARP’s activities.  </t>
  </si>
  <si>
    <t>There are shrinking resources in the funding to support the international mandate of CHS.</t>
  </si>
  <si>
    <t xml:space="preserve">Local competition as SFU is offering more courses and programs related to planning and the loss of SCARP’s relevance and uniqueness.  </t>
  </si>
  <si>
    <t>Do you have any new or revised Threats?</t>
  </si>
  <si>
    <t>transportation and urban development</t>
  </si>
  <si>
    <t>Retain</t>
  </si>
  <si>
    <t>Remove</t>
  </si>
  <si>
    <t xml:space="preserve">"The PhD program is not competitive due to the lack of funding and teaching opportunities for students, resulting in loss of top-quality applicants to other universities."  I really think it's not competitive for American students, since most of their top schools are Ivy League while ours are public institutions (they have more money to give; we have less).  However, the part about teaching opportunities is correct.
"SCARP’s physical facilities are cramped and limit teaching, learning, and office space."  I would add, "which is not conducive to the creation of a social or research community at the school."
</t>
  </si>
  <si>
    <t>First Nations and Natural Resource Planning</t>
  </si>
  <si>
    <t xml:space="preserve">Agree that SCARP's age &amp; diverse faculty are a draw, but unsure the degree to which it focuses on sustainability, its alumni or CHS affect its reputation. In fact CHS is an ambiguous entity and most students and alumni have no idea what its relationship to SCARP is so I would question its current importance in terms of shaping SCARP's reputation.
Unable to assess whether SCARP's diverse faculty and teaching areas actually gets students jobs, so I would remove that aspect of the fourth statement.
Disagree that the school has strong relationships outside of the lower mainland. Its relationships within Vancouver are a strength.
I would add that the existence of a PhD program is a strength. There aren't that many PhD programs in Planning in Canada and because of the PhD Jamboree Canadian planning scholarship and our program has been brought to the attention of other schools (and potential employers of our PhD graduates). Also, the presence of two of planning's most distinguished planning theorists (i.e. John &amp; Leonie) on our faculty is a tremendous strength.
</t>
  </si>
  <si>
    <t>Would stress that the lack of a clear direction for the PhD program is a weakness. More thought needs to go into how the Masters and PhD program might be mutually-supportive.
PhD supervision is a major area of concern; some students have very favourable experiences, others do not. There is a lack of consistency in terms of the faculty's commitment and approach to PhD supervision. 
Would add a lack of travel support to the discussion of student support. The AMACON funds help, but are still not enough for PhD students who need to be attending at least one conference per year, especially towards the end of the degrees when they are preparing for the job market.</t>
  </si>
  <si>
    <t>SCARP's role in CFIS is a real opportunity; could potential link up with other CFIS units who face similar weaknesses (e.g. quite likely that all CFIS units have difficulty finding teaching opportunities for their PhD)</t>
  </si>
  <si>
    <t>Urbanization in Asia</t>
  </si>
  <si>
    <t>Improve relationship with SALA. Consider possibility of new joint faculty appointments in fields such as urban design, collaborative design/planning process.</t>
  </si>
  <si>
    <t>Urban Design; Urban Development</t>
  </si>
  <si>
    <t xml:space="preserve">I think SCARP makes a strong effort to have a good governance model, however there is much grumbling in the student body about it. 
The PhD programme is emerging as a strength with a commited and enthausiastic cohort - a critical mass has been reached. </t>
  </si>
  <si>
    <t xml:space="preserve">
I am not there is much internal harmony in SCARP, a lot of the faculty seem to be on very different trajectories and with so many courses taught be adjuncts this make the faculty base feel disjointed.
Whilst the school may have some strong relationships with the City etc it does not exploit its realtionships with industry as much as it should. 
</t>
  </si>
  <si>
    <t>social planning</t>
  </si>
  <si>
    <t>In addition, there is now a large cohort of Ph.D. students who could play a leadership role within the school or broader community. 
Institutes such as the UBC Learning Exchange and CHS offer labratories for extensive community-university work. 
there is a considerable range of expertise among faculty members and practice professors, and this offers a wide range of educational experiences to students.
Our annual summer intensives in development studies have been highly valued by students and bring great richness to the school.</t>
  </si>
  <si>
    <t xml:space="preserve">I agree that technology should be better integrated into teaching, but I have not observed that teaching facilities are cramped. Perhaps this applies more to specific areas, such as design. In fact, there is unused space, and spaciousness in the variety of classrooms that are available for meetings, group work, and classroom teaching, including break outs.
CHS is already a coalition; I'm not sure that "ambiguous relationship" is the problem. It is a "house" of research interests. Perhaps the more salient question is what does CHS offer the school, in the same way as "what do adjuncts offer the school". Perhaps I am slightly misreading on purpose, but the word ambiguity raises the spectre of control, and I'm not sure it is control as much as leverage that should be the focus. 
Similarly, rationalizing course offerings may not be a benefit; it is an organic issue, although it should be clear how the various parts of the curriculum meet SCARPs goals (as opposed to accreditation goals). A curriculum committee could really help with annual coordination and renewal of agendas. Perhaps each instructor should respond to a five point statement on how the course articulates to the school's goals. (which required having that articulated clearly in statement.)
I would like to see sustainability statements from all the areas of the school, not just resource and environment. I realize all the faculty members have sustainability statements, but what about the Ph.d. students? What about an annual sustainability theme? what about such a theme for CHS?
We lack significant reach into communities beyond the metropolitan area of Vancouver and this is a significant weakness. It prevents us from developing one type of unique offering, and that is education and learning from the laboratory that is BC. We face unique challenges within an administrative area (the province) which has great environmental and popultation diversity, as well as a diversity of economic resources and cultures. We have a lot to offer the world from our back yard, and yet we don't really capitalize on it. </t>
  </si>
  <si>
    <t xml:space="preserve">The movement to carbon neutral systems offers an incredible opportunity to explore the benefits of communication technology in a laboratory way within the school. For example, distance conferencing reduces the need for business travel. We do not have these capabilities, preventing students from experiencing the benefits; preventing us from practicing leadership in this area (and taking advantage of the practical budget implications) and we cannot study the potential impact of this technology on the future shape of cities. We need to leverage this opportunity.
In addition, the university's new commitment to engage Aboriginal students more fully offers an incredible opportunity to expand our program by offering Aboriginal-specific courses, by reaching out to communities to offer laddering in courses (starting with Aboriginal-specific professional development opportunities) and to do professional development on Aboriginal issues with our existing staff, Faculty and students. 
I find the first three "strengths" rather weakly stated. I'm not sure what an "increasingly significant international city-region" is. Perhaps that is another way of stating that we are not in a rustbelt city. I would like to see a more specific list of words: a laboratory of green practices; a growing Pacific Rim transportation nexus; an expanding experiment in regional governance; a delta city grappling with potential climate change impacts; ... or ? 
I'm not sure too much time shoudl be spent studying other school's efficiencies - perhaps more on understanding our needs. The SALA opportunity is strategic and momentary rather than a core mission. It goes without saying that there is an opportunity to develop new kinds of course offerings, the question is - who or what do we want to develop? We want to develop new curriculum to match the problems of tomorrow - and reach out and engage citizens and practitioners concerned with those problems, no matter their expertise. I think we have a tremendous opportunity to move into more environmental sustainability and cities teaching, and that this would provide strategic parnterships as well as expanding the concept of planning. </t>
  </si>
  <si>
    <t xml:space="preserve">I can't speak to the first two "threats". I am not aware of a diminished reputation, and I am also not aware of alumni favouring graduates of other programs or why this may be.
As a threat, the shifting nature of planning needs to be anticipated. SCARP is well positioned to anticipate such issues as the impact of climate change; but moving on this agenda requires funds for key positions, perhaps such as research chairs, post-docs or practice leadership positions (I made that last one up). A threat is the continued diminishment of provincial budget and the lack of integration with other relevant programs (e.g. public administration or business schools).
I agree that there needs to be more funding for graduate students, but I don't like the way the statement is negatively phrased. I would prefer to believe that we do have high calibre students in spite of the funding challenges! I would particularly like to see "completion grants" to assist students in the final months of study. 
the lack of funding for international programming and local competition should be listed as threats, but they are opportunities for expansion. Anything that is perceived as a threat means it matters, and these are moveable options, unlike the shrinking university budgets. Course can be paid for in institute style, scholarships may be raised, and SFU can be met head-on!
I find this whole list (SWOT) to be a little narrowly focussed. I understand that faculty may feel overwhelmed and like they don't have a lot of options, but the dream needs to be bigger. Then it can be met, resources can be asked for, etc.
what seems to be missing is a central vision.
Cheers, thanks for the opportunity.
</t>
  </si>
  <si>
    <t>relationships of planning to health and health inequities</t>
  </si>
  <si>
    <t xml:space="preserve">- I don't agree with the idea of expanding the Masters program. There is something really nice about learning in an intimate setting with other grad students who are going to become your life-long colleagues and I think once you go over 30 students that quality is lost.
- I think there is an opportunity to create teaching opportunities for our PhD students by building stronger relationships with other faculties that already have undergraduate degrees such as geogrpahy, environmental design, environmental science etc. </t>
  </si>
  <si>
    <t>Localized energy production and implementation.</t>
  </si>
  <si>
    <t>Administrative staff are highly competent but not friendly when you first meet them. 2 years ago I was seriously considering Scarp until I went to the admin staff to ask questions and she just told me to go the web site. I deferred my interest because of that experience thinking that SCARP was not a student supportive department. 
I ended up coming after talking to former students and current faculty.</t>
  </si>
  <si>
    <t>Community Development and Social Planning, Ecological and Natural Resources Planning, Urban Design and Transportation Planning</t>
  </si>
  <si>
    <t xml:space="preserve">SCARP's interdisciplinary approach is a real strength but is not fully capitalized on in terms of developing new partnerships - for instance, a strong relationship with the new School of Population and Public Health might offer innovative teaching &amp; research opportunities.  </t>
  </si>
  <si>
    <t>Community engagement, conflict resolution, inter-cultural planning</t>
  </si>
  <si>
    <t>- Something about the location in Vancouver, given that Vancouver is largely seen as being a leader in the urban sustainability field.
- The biggest strenght I see is the combination of theory and practice within SCARP.</t>
  </si>
  <si>
    <t xml:space="preserve">- There seems to be a high degree of tention among SCARP faculty and that's immediately visible to students.
- The Masters program has a very very heavy course load, which means that the students are not able to participate in the many opportunities to learn about planning beyond UBC and in the Vanvouver setting (e.g. through lectures, municipal politics, NGOs etc). There are a lot of burned-out students coming out of SCARP.
- The Masters students often leave the school still unsure of what planning actually means! They don't know how to talk about their skills or what makes their education different from having a degree in some other discipline. </t>
  </si>
  <si>
    <t>Lacking a structured approach to teaching urban planning basics early on in a Master's students time at SCARP.  Planning history and theory class is a critique of the field rather than the foundational introduction it should be.
Broad definition of planning and sustainability reduces depth of learning.
Too much emphasis on process and too little on substance, across the program.</t>
  </si>
  <si>
    <t>Comparative Development Planning, Ecological and Natural Resources Planning, Urban Development Planning</t>
  </si>
  <si>
    <t xml:space="preserve">Creating deeper connections between school and alumni. </t>
  </si>
  <si>
    <t xml:space="preserve">I would be interested in seeing a "strength" that identifies its relationship and place in the greater north american context or more globally.  </t>
  </si>
  <si>
    <t>Computer lab should be upgraded and included in student fees. 
PhD colloquium should be integrated into the first semester in order to promote a sense of collegiality as well as provide visible direction for where PhD students are headed. (Weakness is that there is a lack of opportunities for collegiality and a sense of being lost as a first year PhD student)
The PhD program could include a stepped process that integrates research/publishing/and teaching (University of Washington can provide an example) (Weakness is that there is not a clear direction for developing marketable academics...rather the program appears to be focused upon the final completion of a dissertation only)</t>
  </si>
  <si>
    <t>SFU could provide a unique opportunity for collaboration, particularly with PhD students (teaching opportunities).</t>
  </si>
  <si>
    <t>Respondant</t>
  </si>
  <si>
    <t>SCARP Doctoral Student</t>
  </si>
  <si>
    <t>Being located beside CK choi building creates opportunity to study green building technology</t>
  </si>
  <si>
    <t>Lack of courses teaching technical and practical skills: Autocad, GIS, presentation skills, writing skills, public education (community engagement)</t>
  </si>
  <si>
    <t>By increasing enrollment SCARP will be losing its credibility as a competitive program and the opportunity to have close student-student or student-faculty relationships will be lost. ALl students will eventually become "just a number" like in undergraduate programs and the School will lose its personal touch that is required for a GOOD graduate program to succeed. If the school was accepting 60 applicants vs ~30 the year I applied, I would not have considered SCARP as an option for my graduate degree.</t>
  </si>
  <si>
    <t>Program in desperate need of funds to aid in financial support for students. 
SCARP should also focus on drawing in MORE students from Canada as these students are more likely to remain local and contribute to the local economy.</t>
  </si>
  <si>
    <t>SCARP SHOULD BE encouraging the challenging of established conventions held within the discipline (as a learning tool), such as beliefs of how things should be carried out on a daily basis or theories or beliefs that are taught in class.
SCARP should provide supervisors to first year students that encourage and support the exploration and clarification of their interests over their first two semesters so that they are prepared for their projects/thesis.</t>
  </si>
  <si>
    <t>Ecological and Natural Resources Planning, Urban Design and Transportation Planning</t>
  </si>
  <si>
    <t>Community Development and Social Planning, Urban Development Planning</t>
  </si>
  <si>
    <t xml:space="preserve">A threat is the type of students admitted, whose research interest is skewed toward one direction that it trickles down to other students in a different area of interest. </t>
  </si>
  <si>
    <t>Treat scarp like a professional school where students learn professional traits.</t>
  </si>
  <si>
    <t>more economic methodology and quantitative analysis, not simply discussing quantitative methodologies. that makes scarp students unemployable due to lack of technical training and proficiency.ask people in the industry.</t>
  </si>
  <si>
    <t>Adjuncts professors in economic methods and real estate is why I`m registering in courses with a smile on my face.</t>
  </si>
  <si>
    <t>Urban Development Planning</t>
  </si>
  <si>
    <t xml:space="preserve">Remove the word "strategically" from the strength about alumni. It sounds like SCARP deliberately deposited people in their jobs as part of some strategy (global SCARP domination?). </t>
  </si>
  <si>
    <t xml:space="preserve">Students graduate without many of the most basic practical and technical skills they need to function as planners.
</t>
  </si>
  <si>
    <t>If you'd explained what ICTs are, maybe I could have answered that question.</t>
  </si>
  <si>
    <t>Urban Design and Transportation Planning, Urban Development Planning</t>
  </si>
  <si>
    <t>Community Development and Social Planning, Comparative Development Planning, Urban Design and Transportation Planning</t>
  </si>
  <si>
    <t>Urban Design and Transportation Planning</t>
  </si>
  <si>
    <t xml:space="preserve">Severely lacking in facilities, particularly studio space and technology (powerful computers, design software, plotters, etc). Design AOC in particular is fairly weak compared to other schools as a result.
</t>
  </si>
  <si>
    <t>Ecological and Natural Resources Planning, Urban Design and Transportation Planning, Urban Development Planning</t>
  </si>
  <si>
    <t>Ecological and Natural Resources Planning</t>
  </si>
  <si>
    <t>Comparative Development Planning</t>
  </si>
  <si>
    <t>SFU is not a highly regarded school across Canada and therefore should never be considered a threat (is is located in the middle of nowhere). Even though small classes can be viewed as an opportunity to increase capacity, it should be seen as a positive quality that SCARP wants to maintain in order to attract students who enjoy being heard and who want the opportunity to interact with other students and faculty in the classroom. By increasing enrollment, more students who are less vocal in class will be forgotten about and that can affect their desire to remian in the program.</t>
  </si>
  <si>
    <t>- Opportunities to encourage international educational opportunities for staff and faculty
- Support students to publish academic research</t>
  </si>
  <si>
    <t>Regarding SCARP's multi-disciplinary faculty conducting research and teaching, which draws in fuding, make sure that the faculty's priority is teaching, and not using SCARP facilities primarily as a base for conducting their own research and advancing their own agenda.</t>
  </si>
  <si>
    <t>Disaster and Risk Management Planning</t>
  </si>
  <si>
    <t>Community Development and Social Planning, Comparative Development Planning, Disaster and Risk Management Planning</t>
  </si>
  <si>
    <t>SCARP Masters Student 1st Year</t>
  </si>
  <si>
    <t>SCARP Masters Students 2nd year and beyond</t>
  </si>
  <si>
    <t>Lack of welcoming services or atmosphere to visiting faculty (one mentioned this to me)</t>
  </si>
  <si>
    <t xml:space="preserve">This last one about SFU being a competitor I see both as a threat and an opportunity and probably more as an opportunity to decide on what we can offer that they can't. I am glad they are so successful because it will encourage SCARP to invest in itself to maintain our own reputation - such as with this strategic planning. Perhaps we should enter in a dialogue with SFU about how we can compliment each other as educational institutions. </t>
  </si>
  <si>
    <t>Community Development and Social Planning, Comparative Development Planning</t>
  </si>
  <si>
    <t xml:space="preserve">Strength: producing graduates with the skill set that the profession demands. 
</t>
  </si>
  <si>
    <t xml:space="preserve">Weaknesses: students dont have a basic understanding of the concepts and tools that directly influence planning. i.e., economics, statistics, zoning, etc. 
Perhaps this means instigating some base level requirements during the admission process. </t>
  </si>
  <si>
    <t>Opportunity: to reshape the school through the hiring of new faculty. Specifically those who are interested in helping students achieve and acting as real mentors.</t>
  </si>
  <si>
    <t xml:space="preserve">Threat: lack of choice in directors and the lack of student involvement in choosing the director can create negative attitudes towards school administration. </t>
  </si>
  <si>
    <t>Revised weakness: Adjuncts are not involved with the school beyond teaching courses. For example, they are unable to be thesis/project supervisors.
New weakness: Lack of technical skills and applied policy courses being taught within SCARP. 
New weakness: Students and faculty are often inundated with information from list-servs. Therefore, important information is often lost.
New weakness: Lack of administrative and funding support for student-driven activities.</t>
  </si>
  <si>
    <t>I would retain "There are several key senior faculty members who are likely to retire soon, particularly within the Environment and Natural Resource area" BUT as an Opportunity, not a Threat.
Regarding "Small classes make us visible as having expansion capacity (however, they also reflect the diversity of graduate learning opportunities that are available in a research intensive university)." : remove the part in parentheses. I don't understand its relationship to what precedes it, but it certainly doesn't look like a threat.</t>
  </si>
  <si>
    <t>Community Development and Social Planning, Ecological and Natural Resources Planning</t>
  </si>
  <si>
    <t>The statement of "more developed leadership" should be qualified</t>
  </si>
  <si>
    <t xml:space="preserve">- Little opportunities for practical and experiential learning, too much focus on theory
- Little opportunities for casual engagement between faculty and students. Makes it difficult for students to develop relationship with potential thesis supervisors.
- Lack of administrative support requiring overloaded students to take on additional tasks (i.e. need for a position to do public relations/community engagement). 
- Little public presence (in comparison to SFU public presentations).
- Many courses are taught by adjunct professors, therefor students have little opportunities to engage/work with faculty professors. This affects students opportunities for choosing research supervisors and obtain support to access funding (i.e. you need letter of support from faculty professors to apply for funding).
</t>
  </si>
  <si>
    <t>the fact that (in my opinion and as far as i understand) most faculty teach 2 courses a year, which provides continuity in learning and exposure to their expertise for students. i don't think they should teach more than this because it would make faculty needlessly overextended and unable to do research.
the fact that many classes are taught by adjuncts, which provides for students: applied knowledge; connections to the working field (ie work opportunities); a different style and philosphy of teaching (around discussions, field trips and practical assignments rather than readings and traditional assignment formats); 'a breath of fresh air' and enthusiasm; and a variety of different perspectives (ie adjuncts are all very different from each other and from the faculty b.c they come with such different beliefs, knowledge, work experience and life experience)</t>
  </si>
  <si>
    <t>Revised strength: SCARP has a distinguished multidisciplinary faculty covering a wide range of subjects, conducting research in significant areas that attract funding and get students jobs. 
Revised strength: SCARP encourages students to be engaged, critical, constructive and cooperative, and the student body is motivated, passionate, and active within the school (e.g., the Planning Student Association), as well as within the UBC community.
Revised strength: The School has good relationships with professionals in various areas including the public sector (e.g. City of Vancouver, other municipalities in the Lower Mainland, and beyond), private sector, and professional planning institutions (e.g. PIBC and CIP). 
Revised strength: Interpersonal relationships and internal harmony amongst SCARP students. 
New strength: SCARP emphasizes critical and holistic thinking.</t>
  </si>
  <si>
    <t xml:space="preserve">the fact that faculty are very overextended. it may be because faculty are forced to take on additional research for the purposes of generating funding, or simply because they need to spend so much time applying for funding and resarch because funding is poorly provided by the school. 
</t>
  </si>
  <si>
    <t>hire new admin dedicated to revenue (ie developing and implementing business plan, advocating, fundraising, grant proposal writing, and maybe even managing for-profit ventures of the faculty)</t>
  </si>
  <si>
    <t>the current admin staff seem somewhat redundant in terms of skills. perhaps one (or several) should be retrained to emphasize revenue-generating/fundraising capabilities, to increase the benefit of the staff position to the faculty</t>
  </si>
  <si>
    <t>Community Development and Social Planning</t>
  </si>
  <si>
    <t>Revised opportunity: New types of courses: Joint degrees/courses and undergraduate offerings (that offer PhD students teaching opportunities).
Revised opportunity: Strengthen ties and collaborate with CIP/PIBC, the UBC Sustainability Office, and UBC Career Services to work on programs for student mentoring, continuing professional development, research etc.
New opportunity: Strengthen ties with other UBC departments and organizations that are involved in planning (e.g., UBC Sustainability Office, Community and Campus Planning, UBC Trek Transportation Office, etc.).
New opportunity: Continue fostering students' enthusiasm and passion to be involved within the school and UBC community.
New opportunity: Use of new school website to dessiminate and retain important information so that the number of emails being sent through list-servs can be reduced.</t>
  </si>
  <si>
    <t xml:space="preserve">Revised threat: Uneven quality of faculty supervision, despite high faculty to student ratio.
</t>
  </si>
  <si>
    <t>Community Development and Social Planning, Urban Design and Transportation Planning</t>
  </si>
  <si>
    <t xml:space="preserve">Future course offerings are unpredictable and unclear to students and there is a lack of student involvement in planning for course offerings. There is currently not enough student feedback on course offerings. It would be best to move beyond giving feedback for the courses alone. This could be solved by doing an end of year evaluation on how students feel about the available courses and how they fit into their objectives at SCARP. Alumni should be involved in this too - what courses were applicable to their planning work? Courses should be planned in advance (two years ahead if possible) so that students can strategize on what courses to take in the two year period of study.
Streams/AOC -  If the streams were to be reduced, Comparative Development and Community Development could be combined (I don't really fully understand the difference). Other thoughts - Because some students change their mind about concentration, some come to SCARP to gain breadth and not necessarily depth, the AOC is a bit irrelevant for some and relevant for others. AOC may not be the best way to do admissions. On the other hand for some students the AOC label is important. This needs to be looked into in greater detail.
Faculty in the advisor role is very inconsistent and at time inadequate for many students. Students have limited ways to understand how to develop a student-advisor relationship. There are weak guidelines for advising, so students who feel that they are not getting the support they need don't feel like they have any way to solve these issues. Some faculty, from their commitment to their students, do a fine job, but this is a weakness overall.
Developing alumni relations should be a priority - especially with ongoing strategic planning for SCARP and alumni-current student relations. Enough money needs to be earmarked this for it to be developed properly.
SCARP's relationships with First Nations communities is very limited and needs to develop these partnerships in a meaningful way - including hiring First Nations faculty and making an effort to recruit First nations students.
SCARP has a weak marketing and outreach strategy to potential students. The website is a good first step to improving this. But to attract new students and keep the website as current communication tool, there should be a budget to hire current students and alumni to develop media (articles, videos, etc) to promote SCARP and its alumni.
</t>
  </si>
  <si>
    <t>There are opportunities in hiring new staff when others retire, but hiring permanent staff needs to be integrated with the new SCARP strategic plan - long term vision. The last candidate process was too narrow of a focus and short sighted. From a student's perspective I didn't understand why they were brought in as neither of the candidates were suitable mentors for students.
I answered to "retain" tracking ICT tools in advising, but as long as this does not cut back on the face to face interaction with students - if I understood that correctly.</t>
  </si>
  <si>
    <t xml:space="preserve">I don't know enough about all the issues in the threats section, or the wording is confusing in a couple statements, so i left them blank.
I think a threat is that SCARP is trying to be too many things and the student body reflects that. This is both a huge asset as students gain knowledge in a diversity of areas which is needed for planning, but could also weaken SCARP in the attempt to do it all. SCARP needs to re-evaluate and move towards a strong sustainability mandate that further pushes the boundaries then it currently is.
</t>
  </si>
  <si>
    <t xml:space="preserve">there are few opportunities at SCARP to specifically study governance and organizational behavior issues (though its touched on in some classes). of all the things that SCARP probes in terms of sustainability, the one glaring omission is a rigorous treatmen of: what kind of governance structures encourage sustainable planning (ie municipal sturctures, government structures), instead of perpetuating the traditional paradigm, and what kind of governance structures encourage sustainable communities (ie grassroots movement structures, community engagement processes, formats for decentralized community governance). </t>
  </si>
  <si>
    <t>continuing from above section, scarp should position itself as an academic institution that is striving for and propsing an entirely new governance and planning paradigm, that will actually encourage sustainable communities and regions. you could say that this is the purvey of politics or public affairs, but how can SCARP claim to be trans-disciplinary, and really make positive change, if it doesn't start to cross the disciplary boundaries and REALLY address the huge planning implications that governance structures have. SCARP should be more agressive in its investigation and proposal (within the global community of academic and applied planners) of a new planning paradigm that can really encourage sustainability, rather than just being satisfied with questioning and shaking up the old model. we need to move foward from that, that's just the first step.
i think SCARP should really spend trying to figure out who are the best disciplines to partner with in its trans-disciplinary efforts. they need to be disciplines that have complementary philiosophies (ie IRES), or that can really help with our exploration of sustainability all its dimensions (ie politics). we have to realize that there's a danger in "using" some faculties for their 'expertise' b/c it could water down our philosphy (and by that i mean a commitment to community and sustainability). there's a need to explore what sustainability means for architecture, civil engineering, politics or public affairs, but we need to be wary of being 'watered down' by the traditonal nature of those faculties. for that reason its important to our philosopical growth to also align with 'critical' and 'transformative' departments like womens studies, first nations studies, food systems sciences, social work and MAPS  
i think we should base our physical adjacency with other disciplines on the above analysis, not on some traditional alignment of planning with physical design disciplines like ARCH and LARC (though that doesn't rule them out either). we just need to really think through the rational. maybe its better to be with IRES, etc.
i think the program can retain its breadth of focus (ie all  the concentrations) but make sure that all faculty approach their concentration from a sustainability perspectice. ie scarp is the school that looks at EVERYTHING through a sustainability lens, and answers the question, what does sustainability MEAN for:
- transportation
- social planning
- international development planning
etc etc
in a very strong and meaningful way
that is what could really seperate SCARP from other planning schools
SCARP should use its reputation and strengthen it on a regional/national/global level by being one of the outstanding institutions that is really trying to figure out what sustainabilty is (in every aspect of life) in terms of philosophy AND practice
CHS could be revisioned/recommitted to the sustainability objective, to act as the 'implementation' arm of scarp, and make sure that anything they do (inside and outside of canada) is first and foremost trying to demonstrate how sustainability will play out in the planning arena
we should capitilize and work with the expertise at SFU, not see it as a threat .especially since its so close. it would be great to work with UVic too but geographically its difficult. thats the real tragedy, not the fact that we have to 'compete' with SFU</t>
  </si>
  <si>
    <t>too much focus on trans-disciplinary work without an understanding of why. we need to be clear that its to meet sustainability and community objectives, so that our philosophy is not watered down, and so we actually create solutions from the partnership, and not just extra work.</t>
  </si>
  <si>
    <t>Comparative Development Planning, Ecological and Natural Resources Planning</t>
  </si>
  <si>
    <t xml:space="preserve">Workload for students not coordinated between classes and is geared towards busywork in some courses. This reduces student enthusiasm within courses and inhibits their ability to participate, learn, or work outside of the classroom. 
</t>
  </si>
  <si>
    <t>While in theory open and transparent governance processes have not always been the case.  In years where PSA council is significantly dominated by one or a few people (and yes this happens even at SCARP), other forms of engagement with faculty and planning tend to be dominated by those same people.
While open, transparent governance is an important goal, it is not always the reality.  The school could benefit from:
1. Governance and engagement training for staff to ensure that what they are hearing is acutally representative of the student body, and not some, more dominant indiviuals.
2. A restructuring of the PSA (in progress) including governance training
3. Conflict management training opportunities for staff and students.  Group projects are one of the most important parts of SCARP, but also create high stress situations.  Relationships with advisors have been in the past sometimes fruitful, sometimes volatile.  Inter-staff relationships are sometimes based more on personality than academic values.  These are the realities of being in any school, and part of being human, but as people committed to the values we see at SCARP, we also need to be willing to engage with them, and think about how we can change them.</t>
  </si>
  <si>
    <t>Research new funding opportunities would be of great value to SCARP students.  However, funding from private organizations could compromise the mission and values of SCARP; however, it is likely to be one easy source of funding.  It is important that any funding of this type be fully reviewed and discussed to determine how it would inevitably shape the school.
Opportunities for curriculum shifts are also important.  Reducing AOCs, however, would reduce the breadth of research and learning that attracts a diversity of students to the school.  One of my most positive reflections upon my time at SCARP was the range of interests in the student body.  This should not be lost by reducing AOCs.  
Additionally, while expanding classes and learning opportunities, I am hesitant about providing professional certificates.  SCARP is not, nor should it be, a technical school.  Some technical skills are important, but the consistent message from planning practitioners is that it is theoretical perspective that makes the difference.  Skills and practice come when a student moves from academia to, well, practice.</t>
  </si>
  <si>
    <t>Lack of concentration on the different facets of sustainability - for example social sustainability.</t>
  </si>
  <si>
    <t>In an increasingly multicultural world and being situated in one of the most multicultural urban centres in Canada, to focus on preparing students to be exemplary cross-cultural planners, no matter their concentration.</t>
  </si>
  <si>
    <t>Focus on young students with only academic experiences robs the school of opportunities for a more 'professional' milieu and pngoing partnerships with the community.</t>
  </si>
  <si>
    <t>What area of planning did your degree(s) focus on?</t>
  </si>
  <si>
    <t>What are the areas of planning in which you have practiced?</t>
  </si>
  <si>
    <t>SCARP Alumni</t>
  </si>
  <si>
    <t>M.A. 2005</t>
  </si>
  <si>
    <t>Urban Design, public participation</t>
  </si>
  <si>
    <t>transportation planner, private, lower mainland
urban designer, private, lower mainland
facilitator, private, lower mainland</t>
  </si>
  <si>
    <t>Social Planning
Housing Policy</t>
  </si>
  <si>
    <t>Community and urban planning</t>
  </si>
  <si>
    <t>Since graduation, I have worked as a community  and social planner with the City of Vancouver, Corporation of Delta and the City of Richmond.  I am currently a consultant working on socual policy development, First Nations projects, and development review.</t>
  </si>
  <si>
    <t>Housing and Community Development</t>
  </si>
  <si>
    <t>Housing Planner - Hull England
Community Planner, First Nations - North Vancouver</t>
  </si>
  <si>
    <t>M.A. 2003</t>
  </si>
  <si>
    <t>Environmental planning, although did quite a bit of international development planning as well.</t>
  </si>
  <si>
    <t>community development, non profit, BC and international
community planner, private, BC</t>
  </si>
  <si>
    <t>Urban Design. (Not survey instrument design, which if I did would make me wonder why we need such a huge response field for such a brief answer)</t>
  </si>
  <si>
    <t>Development Consultant, Private Sector, Vancouver, B.C.
Urban Designer, Private Sector, B.C.
Community Planner, Government, International</t>
  </si>
  <si>
    <t>urban design</t>
  </si>
  <si>
    <t>private sector;
Lower Mainland, BC, and US;
urban design</t>
  </si>
  <si>
    <t>MA 2004</t>
  </si>
  <si>
    <t xml:space="preserve">Community development </t>
  </si>
  <si>
    <t>Program, partnerships and policy analyst, govt, Canada</t>
  </si>
  <si>
    <t xml:space="preserve">Environmental </t>
  </si>
  <si>
    <t>park planner, local government, lower mainland
policy analyst, government, lower mainland</t>
  </si>
  <si>
    <t>Resource and Community Planning</t>
  </si>
  <si>
    <t xml:space="preserve">govt, private, </t>
  </si>
  <si>
    <t>1987 MA</t>
  </si>
  <si>
    <t>social planning; housing policy</t>
  </si>
  <si>
    <t>housing planner; social planner/community planner</t>
  </si>
  <si>
    <t>2008 MA</t>
  </si>
  <si>
    <t>Transportation</t>
  </si>
  <si>
    <t>Transportation Planner, Private, Lower Mainland,</t>
  </si>
  <si>
    <t>Environment and natural areas</t>
  </si>
  <si>
    <t>Development planning (local government), Environmental planning (local government) both in Burnaby, BC</t>
  </si>
  <si>
    <t>MSc, 2008</t>
  </si>
  <si>
    <t>housing and homelessness programs: govt, LM, BC</t>
  </si>
  <si>
    <t>Lack of curriculum that better reflects requirements of the profession.  Notably land use planning and general municipal planning.</t>
  </si>
  <si>
    <t>Opportunity to work with PIBC in establishing a curriculum and partnership to develop courses that are more relevant to new professionals.  PIBC is interested in promoting the profession and marketing it across a number of different audiences and SCARP has the opportunity to collaborate as part of that process.</t>
  </si>
  <si>
    <t xml:space="preserve">Nothing to add on threats here, but a couple of comments about the survey.  It would have been nice to have titles when changing from Strengths to Weaknesses, etc.  Also, a general comment box at the end would be great.
As well, some clarification of the process for consultation and timelines for its completion. </t>
  </si>
  <si>
    <t>Program is relevant to students who wish to practice planning in BC or elsewehre.  
Program is interdisciplinary with a strong focus on sustainability.</t>
  </si>
  <si>
    <t>Focus on the school tends to be on the Lower Mainland given its location - could be a greater focus on other parts of BC, including Vancouver Island.</t>
  </si>
  <si>
    <t>Some faculty are involved in research that is directly applicable to local planning decisions and are making direct connections with local government.</t>
  </si>
  <si>
    <t>Alumni are interested in being more involved with the school.
Opportunities to connect faculty with practitioners (ex. working on joint research projects, contracts)</t>
  </si>
  <si>
    <t>Increase partnerships with other universities in BC who provide courses in planning to resolve noted SCARP weaknesses and threats.</t>
  </si>
  <si>
    <t>What is an 'ICT'?</t>
  </si>
  <si>
    <t>Social Planner, gov't, BC
Senior Planner, private, BC
Senior Planner. gov't, BC
Senior Planning Analyst, govt, BC
Manager, govt, BC</t>
  </si>
  <si>
    <t>transportation</t>
  </si>
  <si>
    <t>Community Planning</t>
  </si>
  <si>
    <t>Planning Assistant (govt, LM)
Planner Analyst (govt, LM)
Community Planner (govt, LM)</t>
  </si>
  <si>
    <t>Transportation, affordable and non-profit housing</t>
  </si>
  <si>
    <t>research analyst, non-profit, LM</t>
  </si>
  <si>
    <t xml:space="preserve">The main strength of SCARP is its diversity, and students with diverse backgrounds are attracted to the program for that reason.  The experience each of the students brings to the program is a provides a fantastic opportunity for sharing and learning within and outside class.  </t>
  </si>
  <si>
    <t>Strong affiliation with another program, such as Architecture or Landscape Architecture, may serve to limit the diversity of students attracted to the program.</t>
  </si>
  <si>
    <t>What is CFIS?  Please spell out acronyms.</t>
  </si>
  <si>
    <t>The logo / website / promotional materials of the school are out of date.</t>
  </si>
  <si>
    <t xml:space="preserve">cohorts are diverse, including international students and students of varying ages. </t>
  </si>
  <si>
    <t xml:space="preserve">There are a lot of students coming straight from their undergrad to the masters degree. I believe the preference should be towards older, more experienced students. </t>
  </si>
  <si>
    <t>Go beyond 'strong relationships' with professionals and venture into collaborative processes on community issues/concerns; develop continuing education for planning professionals in conjunction with others (City Program; PIBC, AIBC, ect.)</t>
  </si>
  <si>
    <t>Develop continuing education programs so that professional planners can update their skills, knowledge and refresh their thinking
Re alumni involvement in school, seek types of involvement that fulfills both SCARP and alumni needs (is 'work-related')</t>
  </si>
  <si>
    <t>Work with the Urban Design SALA group to develop new joint opportunities with the addition of planning (SALA consults with local government and others re sustainability visioning and charettes and planning needs to be incorporated.  This could be a source of revenue.</t>
  </si>
  <si>
    <t>Urban Design</t>
  </si>
  <si>
    <t>development planning, govt, LM</t>
  </si>
  <si>
    <t>Public process, ocean management and marine protected areas</t>
  </si>
  <si>
    <t>environmental assessment, federal government, Vancouver and Ottawa</t>
  </si>
  <si>
    <t>MA 1978</t>
  </si>
  <si>
    <t>Local area planning in Vancouver</t>
  </si>
  <si>
    <t xml:space="preserve">provincial government in Smithers BC     
Tribal councils in Kamloops and Alert bay BC  </t>
  </si>
  <si>
    <t>MA 2008</t>
  </si>
  <si>
    <t>affordable housing</t>
  </si>
  <si>
    <t xml:space="preserve">Lack of cohesion in the vision for sustainability in the School. Different teachers lecture on different aspects of sustainability but there is no cross referencing of these courses across the faculty. There needs to be a meeting of continuing and adjunct faculty to share ideas on a core course for sustinability that should be presented by several teachers and would be a requirement for all students. </t>
  </si>
  <si>
    <t>Expand the ways in which SCARP 'educates'; keep small classes and consider videotaping them for development of jointly sponsored and produced 'distance learning' modules and courses (partners could be SFU, BCIT or other UBC disciplines, Smart Growth, etc.)
Target new courses and programs to the priority topics of urban and more rural communities across the province (sustainability, affordable housing, balancing environmental concerns with growth, community engagement etc.)  UBCM could be a resource in defining the priority topics or a partner.  SCARP faculty and students have knowledge that does not get disseminated to the decision-makers.
Build on new provincial relationships related to affordable housing, nuture additional ways in which SCARP can offer fresh insight, new energy and options for moving forward on the topics which preoccup communities and governments
Seek to collaborate with other educational institutions to add the strengths and knowledge of SCARP to partnership courses and programs
(SFU, BCIT, new universities in non-urban areas of the province)
Enlist alumni to support thesis supervision</t>
  </si>
  <si>
    <t>Excessive recruitment of faculty from USA and the resulting lack of Canadian and other international content.
Lack of commitment to teaching and thesis supervision from some faculty who are overly focused on their own publishing.</t>
  </si>
  <si>
    <t>Speaking to students not sure about governance model.
I'd remove "strong" from relationships with professionals and retain the rest of the point.
"Internal harmony" sounds hokey
Might want to add as a strength the location of the School in the Vancouver region -- an area known for experimental planning offering a "living" lab for students.</t>
  </si>
  <si>
    <t>An increase in graduates by as much as 50% would decrease the employment opportunities available upon graduation, which would then make the program less attractive to those who are looking to enter professional practice right after graduating.</t>
  </si>
  <si>
    <t>SCARP draws international students who share diverse perspectives on planning in different cultural contexts.</t>
  </si>
  <si>
    <t>SCARP Continuing Faculty</t>
  </si>
  <si>
    <t>No</t>
  </si>
  <si>
    <t>SCARP Adjunct Faculty</t>
  </si>
  <si>
    <t xml:space="preserve">"Adjuncts are not involved with the school beyond teaching courses and are teaching too many courses that are required for accreditation."  ................... Those should be two separate points. So what if the Adjuncts are teaching a lot of the courses required for accreditation? It's because many of the full-time faculty don't have the right skill sets and aren't members of the profession.
Another weakness: Too much focus on the City of Vancouver as the "real world" example within the Lower Mainland of "good" planning. SCARP faculty should spend more time throughout the Lower Mainland understanding and teaching what's happening in local planning. 
Another weakness: It's the School of Community &amp; Regional Planning - where's the Regional content? It's pretty slim. </t>
  </si>
  <si>
    <t>Location of the School in the Faculty of Interdisciplinary Studies provides an opportunity for greater interaction with a range of disciplines on sustainability. As this relationship is relatively new, it may not have been capitalise upon to date by SCARP faculty</t>
  </si>
  <si>
    <t>Probably not "rising" real estate costs at the moment.  I'd reword to high housing costs ....
Rather than looking at SFU as competition I'd focus on the differing roles of SFU and UBC urban programs.  There is a need for both serious research (generally UBC) and increasing public awareness in urban issues (generally SFU).</t>
  </si>
  <si>
    <t>Are you a SCARP graduate?</t>
  </si>
  <si>
    <t>Have you employed SCARP graduates?</t>
  </si>
  <si>
    <t xml:space="preserve">Management consultant, Lower Mainland // Director of Planning &amp; Development, Lower Mainland // Consulting planner and economist, Lower Mainland // Adjunct Professor, SCARP
</t>
  </si>
  <si>
    <t>Yes</t>
  </si>
  <si>
    <t>Part-time contrcat work only</t>
  </si>
  <si>
    <t>land, resource and water planning with the Provincial government for over 30 years exclusively in the Province of Brotosh Columbia</t>
  </si>
  <si>
    <t>about ten since 1976</t>
  </si>
  <si>
    <t>less than 5%</t>
  </si>
  <si>
    <t>Develop closer links with governments and the private sector to advance the practice of sustinability in these institutions
Invite speakers in governments and industry who are undertaking practical approaches in sustainabiity planning to share their ideas and progress and enable the students learn about the barriers to progress in advancing sustinability</t>
  </si>
  <si>
    <t>Lack of cohesion in course teaching and content consistent with vision and mission. There does not appear to be a link between to vision statement and the core curriculum 
More general comments
As an adjunct I do not have a good understand of the core curriculum or the other course on sustainability. I hear from students that there is not a strong interconnection between the course that I teach and those of other professors on sustainability. I am looking forward to the meeting of adjuncts in November to understand better the links between courses and how these might be made more cohesive to strengthen the School's achievement of its vision statement</t>
  </si>
  <si>
    <t>The criticism that I have heard from several graduates relates more to the emphasis on "urban" sustainability particularly the focus on the lower mainland of BC and of professors who seemed "out of touch" and more focused on their own interests along with the perrenial criticism that a Phd does not necessarily make a professor a good teacher. However in fairness, I have heard that argument about all universities over the years.
I believe personally that one should add as a weakness that to my knowledge neither SCARP or any other planning school requires their teaching staff to have any real teacher's training. In any university that has an Education program, it should be mandatory to take some teacher training as part of continuing education to move up the professorial ladder.</t>
  </si>
  <si>
    <t xml:space="preserve">Hard to determine whether to retain or remove when one is not associated with the School on a daily basis. While I agree Adjuncts are not involved in the School beyond teaching courses one should notice that some Adjuncts have full time jobs elsewhere and others, as consultants, earn the $6,000 adjunct one term compensation in one to three days consulting. When you take off income tax and add parking the Adjunct Honororium at best covers out of pocket expenses. Since Adjuncts, in effect, donate their time this makes it unrealistic to expect a lot of extra involvement in the School.  Maybe the weakness is the "lack of resources to compensate Adjuncts for a more active involvement in the School."  </t>
  </si>
  <si>
    <t>I'm a strong supporter of professional mentoring and Learning Exchanges.  However, from the other side many professionals are pushed as resources decline meaning limited time to mentor students.  Before jumping on more Urban design or Media studies need a broader look at the School's offerings and decide whether the School will specialize in some areas or continue to offer a wide range of topics. Then in the context of that decision look at Urban Design and Media.</t>
  </si>
  <si>
    <t>It is difficult to understand why the interest is on program expansion when you have space problems, retiring faculty and an unclear  vision of what makes the SCARP program unique or different from what is offered elsewhere. You need to start by fully assessing your client needs and true program capabilities to make sure they are properly aligned, cut out duplication and look for partnerships that add value. Part of your mission statement is the "democatization" of planning (I am not sure that is even a real word) but what does that mean in concrete terms? For example, it could mean teaching municipal politicians how to improve their public engagement processes or it could mean providing extension/continuing education courses for practising planners and citizen groups.</t>
  </si>
  <si>
    <t>Isolation and insular institutional thinking</t>
  </si>
  <si>
    <t>Sector: Aboriginal, international organizations, government, private, NGO
Location: BC, Alberta, USA, International
Focus on organizational level, community, regional, multi-stakeholder</t>
  </si>
  <si>
    <t>Comparative Development Planning (in developed and developing countries), Ecological and Natural Resources Planning</t>
  </si>
  <si>
    <t>10 since 1995</t>
  </si>
  <si>
    <t>Housing Planner, Planning Manager, Municipal, Lower Mainland
Consultant, Strategic Planning, International</t>
  </si>
  <si>
    <t>1975  Interdiscip PhD
Areas Urban Land Economics, Housing Planning</t>
  </si>
  <si>
    <t>20+  1974-2006</t>
  </si>
  <si>
    <t>The structure of this questionnaire so far is rather self-serving and includes words such as "distinguished" multidisciplined faculty that are extremely value laden. It is also difficult to comment on whether there are good interpersonal relationships and internal harmony unless one is very familiar with the school. As someone who has sat on a faculty council as a student and also served on a university senate, appearances can be very deceiving.</t>
  </si>
  <si>
    <t>Clearly one of the strengths of the program is that it keeps producing great new professional planners. I would think that is its most important strength. Existing stengths comment on alumni and students but I think a key, central, even overriding strength, is disguised by the current list -- the has and continues to produce excellent professional planners who populate planning related and administrative and elected offices throughout Canada and internationally.
Another strength that I don't see reflected in the School admitted strengths is that the School produces graduates that are desired in many areas of professional life -- I was the first professional planner in my small city and now my department has seven, the City Manager's office one, the Engineering Department another and Corporate Services a third. Graduates from my era, admittedly a time where planners were looking for whatever work was available found work in the cruise ship industry, retail consulting, college adminstration, facilitaion and provincial politics. 
I am unable to comment on some of the strengths, and some of these appear exaggerated. I rarely read or hear reference to SCARP faculty in the broader press or in provincial or rgional debates about planning topics. Oberlander, Weisman, and most of the emeritus faculty had a more evident and direct connection to the community that served it well. Premiers. Mps and MLAs, Senators, Minister and Deputy MInsiters, City Managers and authors all have graduated from the School and wikk continue to do so. The faculty has the potential if not the interst in being influential throughout the Province and I wonder why it isn't or at least appears not to be.</t>
  </si>
  <si>
    <t xml:space="preserve">The real weaknesses relate to SCARP's relevance - and commitment - to professional practice. If it is to be a highly regarded professional school then it needs to learn to work better with other organizations and it need especially to work with the professional associations (CIP, PIBC).   </t>
  </si>
  <si>
    <t xml:space="preserve">The real opportunities are all about collaborations and partnerships - need to look beyond the campus. </t>
  </si>
  <si>
    <t>- government (municipal, provincial, territorial, federal, First Nations)
- private sector (independent consultant, owner of planning/landscape architecture consultancy)
- 5 provinces and 3 northern territories
- urban, regional, rural environments
- urban development, environmental assessment, resource management, strategic policy, legislation and intergovernmental relations
- tourism, parks &amp; recreation, transportation, community and regional development, First Nation capacity development, development control, land development</t>
  </si>
  <si>
    <t>community development, urban and reginal planning</t>
  </si>
  <si>
    <t xml:space="preserve">
Municipal and provincial - 4 years
Private consulting - 25 years
Public enterprise - 2 years</t>
  </si>
  <si>
    <t xml:space="preserve">I am unable to comment on most of the weaknesses due to my lack of contact with the School but some of the current issues are similar to the perceived weaknesses in 1980: the lack of state of the art technology, the lack of funding for students, should the school do more or less. Might some of the weaknesses be aggregated into a list of those things that we may not be able to do anything about so that the School can concentrate on the true sustainablity issues those things about which internal resources can be deployed to turn weakness into strength. Clearly the art and science of planning is better established than it was 30 years ago when Bill Vander Zalm thought he could wipe it out with the stroke of a legislative pen. </t>
  </si>
  <si>
    <t xml:space="preserve">This is an extensive list. </t>
  </si>
  <si>
    <t xml:space="preserve">I think the list of threats is a good one and probably understates some of the threats or challenges that exist. 
I am unaware of disgruntled alumni having a bias against UBC SCARP grads because of their own unhappiness with the program -- most grads I am aware of, with the benefit of hindsight, recognize that no university program can respond to all of the prerequisite needs of a practising professional.
</t>
  </si>
  <si>
    <t>I'm suggesting removing a number of what are essential supporting strengths not core strengths - they matter, just not that much.</t>
  </si>
  <si>
    <t>I was a Professor in the School</t>
  </si>
  <si>
    <t>Please indicate in what ways you have experience with the School.</t>
  </si>
  <si>
    <t>Others</t>
  </si>
  <si>
    <t>Percent Retain</t>
  </si>
  <si>
    <t>Strengths</t>
  </si>
  <si>
    <t>Weaknesses</t>
  </si>
  <si>
    <t>Opportunities</t>
  </si>
  <si>
    <t>Threats</t>
  </si>
  <si>
    <t>Count of Retain</t>
  </si>
  <si>
    <t>Count of Remove</t>
  </si>
  <si>
    <t>Count of Blank</t>
  </si>
  <si>
    <t>TOTAL:</t>
  </si>
  <si>
    <t>TOTAL RETAIN</t>
  </si>
  <si>
    <t>PERCENT RETAIN</t>
  </si>
  <si>
    <t>TOTAL BLANK AND REMOVE</t>
  </si>
  <si>
    <t xml:space="preserve">There are two kinds of threats here - internal operational ones and ones that have to do with the marketplace. All faculties and programs are vulnerable to budget cuts and lousy facilities, so what? The real threat is that SCARP is coasting and everyone else is out-gunning the school. Be more competitive or face loss of accreditation, students, funding, and credibility.  </t>
  </si>
  <si>
    <t xml:space="preserve">-- first strength: many ideas in one item, which I think, is "drawing power".  to this generic strength I'd add: regional attraction (Vancouver); affiliation with highly ranked graduate school (UBC)
</t>
  </si>
  <si>
    <t>very general comment that opportunities related to programme expansion must be carefully evaluated to ensure balance of growth/programme &amp; graduate quality</t>
  </si>
  <si>
    <t>Employers of SCARP Graduates</t>
  </si>
  <si>
    <t>Approximately how many SCARP graduates have you hired and since which year?</t>
  </si>
  <si>
    <t>Approximately what percentage of all people hired have been SCARP graduates?</t>
  </si>
  <si>
    <t>2 -1995, 1997</t>
  </si>
  <si>
    <t>20 since 1986</t>
  </si>
  <si>
    <t>50% of professionals</t>
  </si>
  <si>
    <t>10 since 1990</t>
  </si>
  <si>
    <t>40 percent</t>
  </si>
  <si>
    <t>org currentlyhas about 8 SCARP grads; longest serving approx 15 yrs</t>
  </si>
  <si>
    <t>in planning/related departments approx 70% are SCARP grads</t>
  </si>
  <si>
    <t xml:space="preserve">Weakness, inequalities and inconsistencies in advising and supervision of students by faculty. </t>
  </si>
  <si>
    <t>Strengthen ties and collaborate with CIP/PIBC to work on programs for student mentoring, continuing professional development, research etc.</t>
  </si>
  <si>
    <t xml:space="preserve">There are several key senior faculty members who are likely to retire soon, particularly within the Environment and Natural Resource area. </t>
  </si>
  <si>
    <t>economic development, government; lower mainland
social planning, local government; lower mainland
policy/land use, local government; lower mainland
sustainability planning; local government, lower mainland</t>
  </si>
  <si>
    <t>- have known and know members of faculty over the years</t>
  </si>
  <si>
    <t>I am a graduate of the School. I have lectured occaisionally at the School and mentored students, I was an inaugeral member of what may not have been the first attempt to establish a Alumni Chapter for the School, I served as PIBC rep on a 1990s periodic intensive review of the School by the Planning Accreditation Board, and I am an advocate for the School both when the School is periodically threatened with closure and when good potential students seek my advice on the preferred school to obtain a professional degree in planning.</t>
  </si>
  <si>
    <t xml:space="preserve">
Occasional guest lecturer</t>
  </si>
  <si>
    <t>alumnus</t>
  </si>
  <si>
    <t>What year did you graduate?</t>
  </si>
  <si>
    <t>1974 Batchelors (Honours) degree in Urban &amp; Regional Planning</t>
  </si>
  <si>
    <t>1982 Master of Arts</t>
  </si>
  <si>
    <t xml:space="preserve">
Not a SCARP graduate</t>
  </si>
  <si>
    <t xml:space="preserve">This is an interesting exercise.  Like many other surveys, it provokes a number of questions regarding the meaning of each question, and what a "retain" or "remove" answer means.  It also raises questions about one can portray the individual SWOTs as systemically linked, and how to identify the high-leverage intervention points.
Good luck,
Peter Boothroyd
peterb@interchange.ubc.ca
</t>
  </si>
  <si>
    <t>Rural and regional planning, recreational and lakeshore</t>
  </si>
  <si>
    <t>Community, regional and institutional development</t>
  </si>
  <si>
    <t>Worked on PIBC Council to assist with degree program recognition review</t>
  </si>
  <si>
    <t>Rising real estate costs make it difficult to recruit faculty and staff and potentially to attract students.</t>
  </si>
  <si>
    <t xml:space="preserve">UBC’s budget cuts that may threaten SCARP’s activities. </t>
  </si>
  <si>
    <t xml:space="preserve">Local competition as SFU is offering more courses and programs related to planning and the loss of SCARP’s relevance and uniqueness. </t>
  </si>
  <si>
    <t xml:space="preserve">Shared commitment by staff and faculty to SCARP’s mission on sustainability, which also coincides with UBC’s Trek 2010 goals. </t>
  </si>
  <si>
    <t>SCARP’s students are outstanding, engaged, critical, constructive and cooperative.</t>
  </si>
  <si>
    <t xml:space="preserve">The School has strong relationships with professionals in various areas including the public sector (e.g. City of Vancouver, other municipalities in the Lower Mainland, and beyond), private sector, and professional planning institutions (e.g. PIBC and CIP). </t>
  </si>
  <si>
    <t xml:space="preserve">SCARP is well positioned in UBC given its trans-disciplinary orientation, close connections with other interdisciplinary research, teaching and community service oriented units (e.g. IRES, SALA, CWAGS, IAR, Learning Exchange), and the creation of CFIS that reinforces its importance within UBC. </t>
  </si>
  <si>
    <t>A major weakness is the lack of funds and resources for SCARP, which limits the School’s abilities in many areas including financial support for students, IT support, and attraction of top quality students and faculty.</t>
  </si>
  <si>
    <t>Poor coordination between overall learning objectives and individual course learning objectives.</t>
  </si>
  <si>
    <t>Lack of standing committee on curriculum review, development, teaching and learning tends to overload the Director and provides only ad hoc, temporary solutions to problems when they arise.</t>
  </si>
  <si>
    <t xml:space="preserve">Too many Areas of Concentration (AOC’s) which sacrifices depth in some areas and often with only one (or very few) over-loaded faculty member(s). </t>
  </si>
  <si>
    <t xml:space="preserve">The PhD program is not competitive due to the lack of funding and teaching opportunities for students, resulting in loss of top-quality applicants to other universities.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</si>
</sst>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yy\ h:mm:ss;@"/>
    <numFmt numFmtId="173" formatCode="0.###############%"/>
  </numFmts>
  <fonts count="27">
    <font>
      <sz val="10"/>
      <name val="Arial"/>
      <family val="0"/>
    </font>
    <font>
      <b/>
      <sz val="10"/>
      <name val="Verdana"/>
      <family val="0"/>
    </font>
    <font>
      <i/>
      <sz val="10"/>
      <name val="Verdana"/>
      <family val="0"/>
    </font>
    <font>
      <b/>
      <i/>
      <sz val="10"/>
      <name val="Verdana"/>
      <family val="0"/>
    </font>
    <font>
      <sz val="10"/>
      <name val="Calibri"/>
      <family val="2"/>
    </font>
    <font>
      <b/>
      <sz val="10"/>
      <name val="Calibri"/>
      <family val="2"/>
    </font>
    <font>
      <sz val="8"/>
      <name val="Calibri"/>
      <family val="2"/>
    </font>
    <font>
      <sz val="8"/>
      <name val="Verdana"/>
      <family val="0"/>
    </font>
    <font>
      <u val="single"/>
      <sz val="10"/>
      <color indexed="12"/>
      <name val="Arial"/>
      <family val="0"/>
    </font>
    <font>
      <u val="single"/>
      <sz val="10"/>
      <color indexed="61"/>
      <name val="Arial"/>
      <family val="0"/>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11"/>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s>
  <fills count="20">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6"/>
        <bgColor indexed="64"/>
      </patternFill>
    </fill>
    <fill>
      <patternFill patternType="solid">
        <fgColor indexed="31"/>
        <bgColor indexed="64"/>
      </patternFill>
    </fill>
    <fill>
      <patternFill patternType="solid">
        <fgColor indexed="13"/>
        <bgColor indexed="64"/>
      </patternFill>
    </fill>
  </fills>
  <borders count="26">
    <border>
      <left/>
      <right/>
      <top/>
      <bottom/>
      <diagonal/>
    </border>
    <border>
      <left style="thin">
        <color indexed="11"/>
      </left>
      <right style="thin">
        <color indexed="11"/>
      </right>
      <top style="thin">
        <color indexed="11"/>
      </top>
      <bottom style="thin">
        <color indexed="1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2" fillId="14" borderId="0" applyNumberFormat="0" applyBorder="0" applyAlignment="0" applyProtection="0"/>
    <xf numFmtId="0" fontId="13" fillId="2" borderId="1" applyNumberFormat="0" applyAlignment="0" applyProtection="0"/>
    <xf numFmtId="0" fontId="14"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16" borderId="0" applyNumberFormat="0" applyBorder="0" applyAlignment="0" applyProtection="0"/>
    <xf numFmtId="0" fontId="17"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0" fillId="3" borderId="1" applyNumberFormat="0" applyAlignment="0" applyProtection="0"/>
    <xf numFmtId="0" fontId="21" fillId="0" borderId="5" applyNumberFormat="0" applyFill="0" applyAlignment="0" applyProtection="0"/>
    <xf numFmtId="0" fontId="22" fillId="8" borderId="0" applyNumberFormat="0" applyBorder="0" applyAlignment="0" applyProtection="0"/>
    <xf numFmtId="0" fontId="0" fillId="4" borderId="6" applyNumberFormat="0" applyFont="0" applyAlignment="0" applyProtection="0"/>
    <xf numFmtId="0" fontId="23" fillId="2" borderId="7"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0" borderId="0" applyNumberFormat="0" applyFill="0" applyBorder="0" applyAlignment="0" applyProtection="0"/>
  </cellStyleXfs>
  <cellXfs count="117">
    <xf numFmtId="0" fontId="0" fillId="0" borderId="0" xfId="0" applyNumberFormat="1" applyFont="1" applyFill="1" applyBorder="1" applyAlignment="1">
      <alignment/>
    </xf>
    <xf numFmtId="0" fontId="4" fillId="0" borderId="0" xfId="0" applyNumberFormat="1" applyFont="1" applyFill="1" applyBorder="1" applyAlignment="1">
      <alignment/>
    </xf>
    <xf numFmtId="0" fontId="4" fillId="0" borderId="0" xfId="0" applyNumberFormat="1" applyFont="1" applyFill="1" applyBorder="1" applyAlignment="1">
      <alignment wrapText="1"/>
    </xf>
    <xf numFmtId="0" fontId="5" fillId="0" borderId="0" xfId="0" applyNumberFormat="1" applyFont="1" applyFill="1" applyBorder="1" applyAlignment="1">
      <alignment horizontal="center" wrapText="1"/>
    </xf>
    <xf numFmtId="172" fontId="4" fillId="0" borderId="0" xfId="0" applyNumberFormat="1" applyFont="1" applyFill="1" applyBorder="1" applyAlignment="1">
      <alignment wrapText="1"/>
    </xf>
    <xf numFmtId="172" fontId="4" fillId="4" borderId="0" xfId="0" applyNumberFormat="1" applyFont="1" applyFill="1" applyBorder="1" applyAlignment="1">
      <alignment/>
    </xf>
    <xf numFmtId="0" fontId="4" fillId="4" borderId="0" xfId="0" applyNumberFormat="1" applyFont="1" applyFill="1" applyBorder="1" applyAlignment="1">
      <alignment/>
    </xf>
    <xf numFmtId="172" fontId="4" fillId="14" borderId="0" xfId="0" applyNumberFormat="1" applyFont="1" applyFill="1" applyBorder="1" applyAlignment="1">
      <alignment/>
    </xf>
    <xf numFmtId="0" fontId="4" fillId="14" borderId="0" xfId="0" applyNumberFormat="1" applyFont="1" applyFill="1" applyBorder="1" applyAlignment="1">
      <alignment/>
    </xf>
    <xf numFmtId="172" fontId="4" fillId="17" borderId="0" xfId="0" applyNumberFormat="1" applyFont="1" applyFill="1" applyBorder="1" applyAlignment="1">
      <alignment/>
    </xf>
    <xf numFmtId="0" fontId="4" fillId="17" borderId="0" xfId="0" applyNumberFormat="1" applyFont="1" applyFill="1" applyBorder="1" applyAlignment="1">
      <alignment/>
    </xf>
    <xf numFmtId="172" fontId="4" fillId="5" borderId="0" xfId="0" applyNumberFormat="1" applyFont="1" applyFill="1" applyBorder="1" applyAlignment="1">
      <alignment/>
    </xf>
    <xf numFmtId="0" fontId="4" fillId="5" borderId="0" xfId="0" applyNumberFormat="1" applyFont="1" applyFill="1" applyBorder="1" applyAlignment="1">
      <alignment/>
    </xf>
    <xf numFmtId="172" fontId="4" fillId="16" borderId="0" xfId="0" applyNumberFormat="1" applyFont="1" applyFill="1" applyBorder="1" applyAlignment="1">
      <alignment/>
    </xf>
    <xf numFmtId="0" fontId="4" fillId="16" borderId="0" xfId="0" applyNumberFormat="1" applyFont="1" applyFill="1" applyBorder="1" applyAlignment="1">
      <alignment/>
    </xf>
    <xf numFmtId="172" fontId="4" fillId="18" borderId="0" xfId="0" applyNumberFormat="1" applyFont="1" applyFill="1" applyBorder="1" applyAlignment="1">
      <alignment/>
    </xf>
    <xf numFmtId="0" fontId="4" fillId="18" borderId="0" xfId="0" applyNumberFormat="1" applyFont="1" applyFill="1" applyBorder="1" applyAlignment="1">
      <alignment/>
    </xf>
    <xf numFmtId="173" fontId="4" fillId="16" borderId="0" xfId="0" applyNumberFormat="1" applyFont="1" applyFill="1" applyBorder="1" applyAlignment="1">
      <alignment/>
    </xf>
    <xf numFmtId="172" fontId="4" fillId="9" borderId="0" xfId="0" applyNumberFormat="1" applyFont="1" applyFill="1" applyBorder="1" applyAlignment="1">
      <alignment/>
    </xf>
    <xf numFmtId="0" fontId="4" fillId="9" borderId="0" xfId="0" applyNumberFormat="1" applyFont="1" applyFill="1" applyBorder="1" applyAlignment="1">
      <alignment/>
    </xf>
    <xf numFmtId="173" fontId="4" fillId="9" borderId="0" xfId="0" applyNumberFormat="1" applyFont="1" applyFill="1" applyBorder="1" applyAlignment="1">
      <alignment/>
    </xf>
    <xf numFmtId="172" fontId="4" fillId="9" borderId="0" xfId="0" applyNumberFormat="1" applyFont="1" applyFill="1" applyBorder="1" applyAlignment="1">
      <alignment wrapText="1"/>
    </xf>
    <xf numFmtId="0" fontId="4" fillId="9" borderId="0" xfId="0" applyNumberFormat="1" applyFont="1" applyFill="1" applyBorder="1" applyAlignment="1">
      <alignment wrapText="1"/>
    </xf>
    <xf numFmtId="0" fontId="5" fillId="9" borderId="0" xfId="0" applyNumberFormat="1" applyFont="1" applyFill="1" applyBorder="1" applyAlignment="1">
      <alignment horizontal="center"/>
    </xf>
    <xf numFmtId="0" fontId="5" fillId="0" borderId="9" xfId="0" applyNumberFormat="1" applyFont="1" applyFill="1" applyBorder="1" applyAlignment="1">
      <alignment horizontal="center" wrapText="1"/>
    </xf>
    <xf numFmtId="0" fontId="5" fillId="0" borderId="10" xfId="0" applyNumberFormat="1" applyFont="1" applyFill="1" applyBorder="1" applyAlignment="1">
      <alignment horizontal="center" wrapText="1"/>
    </xf>
    <xf numFmtId="0" fontId="5" fillId="0" borderId="11" xfId="0" applyNumberFormat="1" applyFont="1" applyFill="1" applyBorder="1" applyAlignment="1">
      <alignment horizontal="center" wrapText="1"/>
    </xf>
    <xf numFmtId="0" fontId="4" fillId="4" borderId="12" xfId="0" applyNumberFormat="1" applyFont="1" applyFill="1" applyBorder="1" applyAlignment="1">
      <alignment/>
    </xf>
    <xf numFmtId="0" fontId="4" fillId="4" borderId="13" xfId="0" applyNumberFormat="1" applyFont="1" applyFill="1" applyBorder="1" applyAlignment="1">
      <alignment/>
    </xf>
    <xf numFmtId="0" fontId="4" fillId="14" borderId="12" xfId="0" applyNumberFormat="1" applyFont="1" applyFill="1" applyBorder="1" applyAlignment="1">
      <alignment/>
    </xf>
    <xf numFmtId="0" fontId="4" fillId="14" borderId="13" xfId="0" applyNumberFormat="1" applyFont="1" applyFill="1" applyBorder="1" applyAlignment="1">
      <alignment/>
    </xf>
    <xf numFmtId="0" fontId="4" fillId="17" borderId="12" xfId="0" applyNumberFormat="1" applyFont="1" applyFill="1" applyBorder="1" applyAlignment="1">
      <alignment/>
    </xf>
    <xf numFmtId="0" fontId="4" fillId="17" borderId="13" xfId="0" applyNumberFormat="1" applyFont="1" applyFill="1" applyBorder="1" applyAlignment="1">
      <alignment/>
    </xf>
    <xf numFmtId="0" fontId="4" fillId="5" borderId="12" xfId="0" applyNumberFormat="1" applyFont="1" applyFill="1" applyBorder="1" applyAlignment="1">
      <alignment/>
    </xf>
    <xf numFmtId="0" fontId="4" fillId="5" borderId="13" xfId="0" applyNumberFormat="1" applyFont="1" applyFill="1" applyBorder="1" applyAlignment="1">
      <alignment/>
    </xf>
    <xf numFmtId="0" fontId="4" fillId="18" borderId="12" xfId="0" applyNumberFormat="1" applyFont="1" applyFill="1" applyBorder="1" applyAlignment="1">
      <alignment/>
    </xf>
    <xf numFmtId="0" fontId="4" fillId="18" borderId="13" xfId="0" applyNumberFormat="1" applyFont="1" applyFill="1" applyBorder="1" applyAlignment="1">
      <alignment/>
    </xf>
    <xf numFmtId="0" fontId="4" fillId="16" borderId="12" xfId="0" applyNumberFormat="1" applyFont="1" applyFill="1" applyBorder="1" applyAlignment="1">
      <alignment/>
    </xf>
    <xf numFmtId="0" fontId="4" fillId="16" borderId="13" xfId="0" applyNumberFormat="1" applyFont="1" applyFill="1" applyBorder="1" applyAlignment="1">
      <alignment/>
    </xf>
    <xf numFmtId="0" fontId="4" fillId="9" borderId="12" xfId="0" applyNumberFormat="1" applyFont="1" applyFill="1" applyBorder="1" applyAlignment="1">
      <alignment/>
    </xf>
    <xf numFmtId="0" fontId="4" fillId="9" borderId="13" xfId="0" applyNumberFormat="1" applyFont="1" applyFill="1" applyBorder="1" applyAlignment="1">
      <alignment/>
    </xf>
    <xf numFmtId="0" fontId="4" fillId="9" borderId="14" xfId="0" applyNumberFormat="1" applyFont="1" applyFill="1" applyBorder="1" applyAlignment="1">
      <alignment/>
    </xf>
    <xf numFmtId="0" fontId="4" fillId="9" borderId="15" xfId="0" applyNumberFormat="1" applyFont="1" applyFill="1" applyBorder="1" applyAlignment="1">
      <alignment/>
    </xf>
    <xf numFmtId="0" fontId="4" fillId="9" borderId="16" xfId="0" applyNumberFormat="1" applyFont="1" applyFill="1" applyBorder="1" applyAlignment="1">
      <alignment/>
    </xf>
    <xf numFmtId="0" fontId="5" fillId="0" borderId="12" xfId="0" applyNumberFormat="1" applyFont="1" applyFill="1" applyBorder="1" applyAlignment="1">
      <alignment horizontal="center" wrapText="1"/>
    </xf>
    <xf numFmtId="0" fontId="5" fillId="0" borderId="13" xfId="0" applyNumberFormat="1" applyFont="1" applyFill="1" applyBorder="1" applyAlignment="1">
      <alignment horizontal="center" wrapText="1"/>
    </xf>
    <xf numFmtId="10" fontId="4" fillId="0" borderId="0" xfId="0" applyNumberFormat="1" applyFont="1" applyFill="1" applyBorder="1" applyAlignment="1">
      <alignment wrapText="1"/>
    </xf>
    <xf numFmtId="172" fontId="4" fillId="0" borderId="12" xfId="0" applyNumberFormat="1" applyFont="1" applyFill="1" applyBorder="1" applyAlignment="1">
      <alignment wrapText="1"/>
    </xf>
    <xf numFmtId="10" fontId="4" fillId="0" borderId="13" xfId="0" applyNumberFormat="1" applyFont="1" applyFill="1" applyBorder="1" applyAlignment="1">
      <alignment wrapText="1"/>
    </xf>
    <xf numFmtId="0" fontId="5" fillId="0" borderId="0" xfId="0" applyNumberFormat="1" applyFont="1" applyFill="1" applyBorder="1" applyAlignment="1">
      <alignment/>
    </xf>
    <xf numFmtId="0" fontId="5" fillId="0" borderId="0" xfId="0" applyNumberFormat="1" applyFont="1" applyFill="1" applyBorder="1" applyAlignment="1">
      <alignment vertical="top"/>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wrapText="1"/>
    </xf>
    <xf numFmtId="0" fontId="4" fillId="0" borderId="12" xfId="0" applyNumberFormat="1" applyFont="1" applyFill="1" applyBorder="1" applyAlignment="1">
      <alignment wrapText="1"/>
    </xf>
    <xf numFmtId="0" fontId="5" fillId="0" borderId="14" xfId="0" applyNumberFormat="1" applyFont="1" applyFill="1" applyBorder="1" applyAlignment="1">
      <alignment wrapText="1"/>
    </xf>
    <xf numFmtId="0" fontId="5" fillId="0" borderId="15" xfId="0" applyNumberFormat="1" applyFont="1" applyFill="1" applyBorder="1" applyAlignment="1">
      <alignment wrapText="1"/>
    </xf>
    <xf numFmtId="10" fontId="5" fillId="0" borderId="16" xfId="0" applyNumberFormat="1" applyFont="1" applyFill="1" applyBorder="1" applyAlignment="1">
      <alignment wrapText="1"/>
    </xf>
    <xf numFmtId="0" fontId="5" fillId="0" borderId="15" xfId="0" applyNumberFormat="1" applyFont="1" applyFill="1" applyBorder="1" applyAlignment="1">
      <alignment/>
    </xf>
    <xf numFmtId="0" fontId="5" fillId="0" borderId="16" xfId="0" applyNumberFormat="1" applyFont="1" applyFill="1" applyBorder="1" applyAlignment="1">
      <alignment/>
    </xf>
    <xf numFmtId="0" fontId="5" fillId="0" borderId="9" xfId="0" applyNumberFormat="1" applyFont="1" applyFill="1" applyBorder="1" applyAlignment="1">
      <alignment horizontal="center" vertical="top"/>
    </xf>
    <xf numFmtId="0" fontId="6" fillId="0" borderId="10" xfId="0" applyNumberFormat="1" applyFont="1" applyFill="1" applyBorder="1" applyAlignment="1">
      <alignment horizontal="left" vertical="top" wrapText="1"/>
    </xf>
    <xf numFmtId="0" fontId="4" fillId="0" borderId="9" xfId="0" applyNumberFormat="1" applyFont="1" applyFill="1" applyBorder="1" applyAlignment="1">
      <alignment wrapText="1"/>
    </xf>
    <xf numFmtId="0" fontId="4" fillId="0" borderId="10" xfId="0" applyNumberFormat="1" applyFont="1" applyFill="1" applyBorder="1" applyAlignment="1">
      <alignment wrapText="1"/>
    </xf>
    <xf numFmtId="10" fontId="4" fillId="0" borderId="11" xfId="0" applyNumberFormat="1" applyFont="1" applyFill="1" applyBorder="1" applyAlignment="1">
      <alignment wrapText="1"/>
    </xf>
    <xf numFmtId="0" fontId="5" fillId="0" borderId="15" xfId="0" applyNumberFormat="1" applyFont="1" applyFill="1" applyBorder="1" applyAlignment="1">
      <alignment horizontal="right" vertical="top" wrapText="1"/>
    </xf>
    <xf numFmtId="0" fontId="5" fillId="0" borderId="15" xfId="0" applyNumberFormat="1" applyFont="1" applyFill="1" applyBorder="1" applyAlignment="1">
      <alignment horizontal="right" vertical="top"/>
    </xf>
    <xf numFmtId="0" fontId="6" fillId="0" borderId="17" xfId="0" applyNumberFormat="1" applyFont="1" applyFill="1" applyBorder="1" applyAlignment="1">
      <alignment horizontal="left" vertical="top" wrapText="1"/>
    </xf>
    <xf numFmtId="0" fontId="4" fillId="0" borderId="18" xfId="0" applyNumberFormat="1" applyFont="1" applyFill="1" applyBorder="1" applyAlignment="1">
      <alignment wrapText="1"/>
    </xf>
    <xf numFmtId="0" fontId="4" fillId="0" borderId="17" xfId="0" applyNumberFormat="1" applyFont="1" applyFill="1" applyBorder="1" applyAlignment="1">
      <alignment wrapText="1"/>
    </xf>
    <xf numFmtId="10" fontId="4" fillId="0" borderId="19" xfId="0" applyNumberFormat="1" applyFont="1" applyFill="1" applyBorder="1" applyAlignment="1">
      <alignment wrapText="1"/>
    </xf>
    <xf numFmtId="0" fontId="4" fillId="0" borderId="19" xfId="0" applyNumberFormat="1" applyFont="1" applyFill="1" applyBorder="1" applyAlignment="1">
      <alignment/>
    </xf>
    <xf numFmtId="0" fontId="5" fillId="0" borderId="20" xfId="0" applyNumberFormat="1" applyFont="1" applyFill="1" applyBorder="1" applyAlignment="1">
      <alignment wrapText="1"/>
    </xf>
    <xf numFmtId="0" fontId="5" fillId="0" borderId="21" xfId="0" applyNumberFormat="1" applyFont="1" applyFill="1" applyBorder="1" applyAlignment="1">
      <alignment wrapText="1"/>
    </xf>
    <xf numFmtId="10" fontId="5" fillId="0" borderId="22" xfId="0" applyNumberFormat="1" applyFont="1" applyFill="1" applyBorder="1" applyAlignment="1">
      <alignment wrapText="1"/>
    </xf>
    <xf numFmtId="0" fontId="5" fillId="0" borderId="21" xfId="0" applyNumberFormat="1" applyFont="1" applyFill="1" applyBorder="1" applyAlignment="1">
      <alignment/>
    </xf>
    <xf numFmtId="10" fontId="5" fillId="0" borderId="16" xfId="0" applyNumberFormat="1" applyFont="1" applyFill="1" applyBorder="1" applyAlignment="1">
      <alignment/>
    </xf>
    <xf numFmtId="10" fontId="4" fillId="0" borderId="11" xfId="0" applyNumberFormat="1" applyFont="1" applyFill="1" applyBorder="1" applyAlignment="1">
      <alignment/>
    </xf>
    <xf numFmtId="10" fontId="4" fillId="0" borderId="13" xfId="0" applyNumberFormat="1" applyFont="1" applyFill="1" applyBorder="1" applyAlignment="1">
      <alignment/>
    </xf>
    <xf numFmtId="10" fontId="5" fillId="0" borderId="22" xfId="0" applyNumberFormat="1" applyFont="1" applyFill="1" applyBorder="1" applyAlignment="1">
      <alignment/>
    </xf>
    <xf numFmtId="10" fontId="4" fillId="0" borderId="0" xfId="0" applyNumberFormat="1" applyFont="1" applyFill="1" applyBorder="1" applyAlignment="1">
      <alignment/>
    </xf>
    <xf numFmtId="0" fontId="5" fillId="0" borderId="0" xfId="0" applyNumberFormat="1" applyFont="1" applyFill="1" applyBorder="1" applyAlignment="1">
      <alignment vertical="top" wrapText="1"/>
    </xf>
    <xf numFmtId="0" fontId="0" fillId="0" borderId="0" xfId="0" applyNumberFormat="1" applyFont="1" applyFill="1" applyBorder="1" applyAlignment="1">
      <alignment wrapText="1"/>
    </xf>
    <xf numFmtId="0" fontId="6" fillId="0" borderId="0" xfId="0" applyNumberFormat="1" applyFont="1" applyFill="1" applyBorder="1" applyAlignment="1">
      <alignment horizontal="lef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vertical="top" wrapText="1"/>
    </xf>
    <xf numFmtId="0" fontId="5" fillId="0" borderId="0" xfId="0" applyNumberFormat="1" applyFont="1" applyFill="1" applyBorder="1" applyAlignment="1">
      <alignment wrapText="1"/>
    </xf>
    <xf numFmtId="0" fontId="5" fillId="0" borderId="0" xfId="0" applyNumberFormat="1" applyFont="1" applyFill="1" applyBorder="1" applyAlignment="1">
      <alignment horizontal="right" vertical="top"/>
    </xf>
    <xf numFmtId="0" fontId="6" fillId="8" borderId="0" xfId="0" applyNumberFormat="1" applyFont="1" applyFill="1" applyBorder="1" applyAlignment="1">
      <alignment horizontal="left" vertical="top" wrapText="1"/>
    </xf>
    <xf numFmtId="10" fontId="5" fillId="0" borderId="0" xfId="0" applyNumberFormat="1" applyFont="1" applyFill="1" applyBorder="1" applyAlignment="1">
      <alignment wrapText="1"/>
    </xf>
    <xf numFmtId="10" fontId="5" fillId="0" borderId="0" xfId="0" applyNumberFormat="1" applyFont="1" applyFill="1" applyBorder="1" applyAlignment="1">
      <alignment/>
    </xf>
    <xf numFmtId="0" fontId="5" fillId="0" borderId="0" xfId="0" applyNumberFormat="1" applyFont="1" applyFill="1" applyBorder="1" applyAlignment="1">
      <alignment horizontal="right" vertical="top" wrapText="1"/>
    </xf>
    <xf numFmtId="0" fontId="6" fillId="8" borderId="0" xfId="0" applyNumberFormat="1" applyFont="1" applyFill="1" applyBorder="1" applyAlignment="1">
      <alignment horizontal="left" vertical="top" wrapText="1"/>
    </xf>
    <xf numFmtId="0" fontId="4" fillId="19" borderId="12" xfId="0" applyNumberFormat="1" applyFont="1" applyFill="1" applyBorder="1" applyAlignment="1">
      <alignment wrapText="1"/>
    </xf>
    <xf numFmtId="0" fontId="4" fillId="19" borderId="0" xfId="0" applyNumberFormat="1" applyFont="1" applyFill="1" applyBorder="1" applyAlignment="1">
      <alignment wrapText="1"/>
    </xf>
    <xf numFmtId="10" fontId="4" fillId="19" borderId="13" xfId="0" applyNumberFormat="1" applyFont="1" applyFill="1" applyBorder="1" applyAlignment="1">
      <alignment wrapText="1"/>
    </xf>
    <xf numFmtId="0" fontId="4" fillId="19" borderId="18" xfId="0" applyNumberFormat="1" applyFont="1" applyFill="1" applyBorder="1" applyAlignment="1">
      <alignment wrapText="1"/>
    </xf>
    <xf numFmtId="0" fontId="4" fillId="19" borderId="17" xfId="0" applyNumberFormat="1" applyFont="1" applyFill="1" applyBorder="1" applyAlignment="1">
      <alignment wrapText="1"/>
    </xf>
    <xf numFmtId="10" fontId="4" fillId="19" borderId="19" xfId="0" applyNumberFormat="1" applyFont="1" applyFill="1" applyBorder="1" applyAlignment="1">
      <alignment wrapText="1"/>
    </xf>
    <xf numFmtId="10" fontId="4" fillId="19" borderId="13" xfId="0" applyNumberFormat="1" applyFont="1" applyFill="1" applyBorder="1" applyAlignment="1">
      <alignment/>
    </xf>
    <xf numFmtId="10" fontId="4" fillId="19" borderId="19" xfId="0" applyNumberFormat="1" applyFont="1" applyFill="1" applyBorder="1" applyAlignment="1">
      <alignment/>
    </xf>
    <xf numFmtId="0" fontId="4" fillId="0" borderId="23" xfId="0" applyNumberFormat="1" applyFont="1" applyFill="1" applyBorder="1" applyAlignment="1">
      <alignment horizontal="center"/>
    </xf>
    <xf numFmtId="0" fontId="4" fillId="0" borderId="24" xfId="0" applyNumberFormat="1" applyFont="1" applyFill="1" applyBorder="1" applyAlignment="1">
      <alignment horizontal="center"/>
    </xf>
    <xf numFmtId="0" fontId="4" fillId="0" borderId="25"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172" fontId="4" fillId="0" borderId="9" xfId="0" applyNumberFormat="1" applyFont="1" applyFill="1" applyBorder="1" applyAlignment="1">
      <alignment horizontal="center" wrapText="1"/>
    </xf>
    <xf numFmtId="0" fontId="0" fillId="0" borderId="10" xfId="0" applyNumberFormat="1" applyFont="1" applyFill="1" applyBorder="1" applyAlignment="1">
      <alignment horizontal="center" wrapText="1"/>
    </xf>
    <xf numFmtId="0" fontId="0" fillId="0" borderId="11" xfId="0" applyNumberFormat="1" applyFont="1" applyFill="1" applyBorder="1" applyAlignment="1">
      <alignment horizontal="center" wrapText="1"/>
    </xf>
    <xf numFmtId="0" fontId="4" fillId="0" borderId="12" xfId="0" applyNumberFormat="1" applyFont="1" applyFill="1" applyBorder="1" applyAlignment="1">
      <alignment horizontal="center"/>
    </xf>
    <xf numFmtId="0" fontId="0" fillId="0" borderId="0" xfId="0" applyNumberFormat="1" applyFont="1" applyFill="1" applyBorder="1" applyAlignment="1">
      <alignment horizontal="center"/>
    </xf>
    <xf numFmtId="0" fontId="4" fillId="0" borderId="9" xfId="0" applyNumberFormat="1" applyFont="1" applyFill="1" applyBorder="1" applyAlignment="1">
      <alignment horizontal="center" wrapText="1"/>
    </xf>
    <xf numFmtId="0" fontId="5" fillId="0" borderId="0" xfId="0" applyNumberFormat="1" applyFont="1" applyFill="1" applyBorder="1" applyAlignment="1">
      <alignment horizontal="center" vertical="top" wrapText="1"/>
    </xf>
    <xf numFmtId="0" fontId="0" fillId="0" borderId="0" xfId="0" applyNumberFormat="1" applyFont="1" applyFill="1" applyBorder="1" applyAlignment="1">
      <alignment horizontal="center" vertical="top" wrapText="1"/>
    </xf>
    <xf numFmtId="0" fontId="5" fillId="0" borderId="0" xfId="0" applyNumberFormat="1" applyFont="1" applyFill="1" applyBorder="1" applyAlignment="1">
      <alignment horizontal="center" vertical="top" wrapText="1"/>
    </xf>
    <xf numFmtId="0" fontId="5" fillId="0" borderId="0" xfId="0" applyNumberFormat="1" applyFont="1" applyFill="1" applyBorder="1" applyAlignment="1">
      <alignment horizontal="center" vertical="top"/>
    </xf>
    <xf numFmtId="0" fontId="0" fillId="0" borderId="0" xfId="0" applyNumberFormat="1"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EEEEEE"/>
      <rgbColor rgb="00808080"/>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A71"/>
  <sheetViews>
    <sheetView zoomScalePageLayoutView="0" workbookViewId="0" topLeftCell="BV1">
      <pane ySplit="1" topLeftCell="BM2" activePane="bottomLeft" state="frozen"/>
      <selection pane="topLeft" activeCell="A1" sqref="A1"/>
      <selection pane="bottomLeft" activeCell="BY45" sqref="BY45"/>
    </sheetView>
  </sheetViews>
  <sheetFormatPr defaultColWidth="8.8515625" defaultRowHeight="12.75"/>
  <cols>
    <col min="1" max="1" width="18.00390625" style="1" bestFit="1" customWidth="1"/>
    <col min="2" max="2" width="37.421875" style="1" bestFit="1" customWidth="1"/>
    <col min="3" max="10" width="18.140625" style="1" customWidth="1"/>
    <col min="11" max="11" width="15.00390625" style="1" bestFit="1" customWidth="1"/>
    <col min="12" max="12" width="24.00390625" style="1" bestFit="1" customWidth="1"/>
    <col min="13" max="19" width="15.00390625" style="1" bestFit="1" customWidth="1"/>
    <col min="20" max="20" width="22.00390625" style="1" bestFit="1" customWidth="1"/>
    <col min="21" max="21" width="15.00390625" style="1" bestFit="1" customWidth="1"/>
    <col min="22" max="22" width="23.00390625" style="1" bestFit="1" customWidth="1"/>
    <col min="23" max="24" width="15.00390625" style="1" bestFit="1" customWidth="1"/>
    <col min="25" max="25" width="73.00390625" style="1" bestFit="1" customWidth="1"/>
    <col min="26" max="44" width="15.00390625" style="1" bestFit="1" customWidth="1"/>
    <col min="45" max="45" width="58.00390625" style="1" bestFit="1" customWidth="1"/>
    <col min="46" max="51" width="15.00390625" style="1" bestFit="1" customWidth="1"/>
    <col min="52" max="52" width="21.00390625" style="1" bestFit="1" customWidth="1"/>
    <col min="53" max="61" width="15.00390625" style="1" bestFit="1" customWidth="1"/>
    <col min="62" max="62" width="22.00390625" style="1" bestFit="1" customWidth="1"/>
    <col min="63" max="63" width="39.00390625" style="1" bestFit="1" customWidth="1"/>
    <col min="64" max="69" width="15.00390625" style="1" bestFit="1" customWidth="1"/>
    <col min="70" max="70" width="21.00390625" style="1" bestFit="1" customWidth="1"/>
    <col min="71" max="72" width="15.00390625" style="1" bestFit="1" customWidth="1"/>
    <col min="73" max="73" width="20.00390625" style="1" bestFit="1" customWidth="1"/>
    <col min="74" max="78" width="15.00390625" style="1" bestFit="1" customWidth="1"/>
    <col min="79" max="79" width="34.00390625" style="1" bestFit="1" customWidth="1"/>
    <col min="80" max="80" width="15.00390625" style="1" bestFit="1" customWidth="1"/>
    <col min="81" max="16384" width="8.8515625" style="1" customWidth="1"/>
  </cols>
  <sheetData>
    <row r="1" spans="1:79" s="2" customFormat="1" ht="73.5" customHeight="1">
      <c r="A1" s="3" t="s">
        <v>32</v>
      </c>
      <c r="B1" s="3" t="s">
        <v>109</v>
      </c>
      <c r="C1" s="3" t="s">
        <v>287</v>
      </c>
      <c r="D1" s="3" t="s">
        <v>254</v>
      </c>
      <c r="E1" s="3" t="s">
        <v>322</v>
      </c>
      <c r="F1" s="3" t="s">
        <v>255</v>
      </c>
      <c r="G1" s="3" t="s">
        <v>305</v>
      </c>
      <c r="H1" s="3" t="s">
        <v>306</v>
      </c>
      <c r="I1" s="3" t="s">
        <v>174</v>
      </c>
      <c r="J1" s="3" t="s">
        <v>175</v>
      </c>
      <c r="K1" s="3" t="s">
        <v>33</v>
      </c>
      <c r="L1" s="3" t="s">
        <v>0</v>
      </c>
      <c r="M1" s="3" t="s">
        <v>1</v>
      </c>
      <c r="N1" s="3" t="s">
        <v>2</v>
      </c>
      <c r="O1" s="3" t="s">
        <v>3</v>
      </c>
      <c r="P1" s="3" t="s">
        <v>4</v>
      </c>
      <c r="Q1" s="3" t="s">
        <v>5</v>
      </c>
      <c r="R1" s="3" t="s">
        <v>6</v>
      </c>
      <c r="S1" s="3" t="s">
        <v>7</v>
      </c>
      <c r="T1" s="3" t="s">
        <v>8</v>
      </c>
      <c r="U1" s="3" t="s">
        <v>9</v>
      </c>
      <c r="V1" s="3" t="s">
        <v>10</v>
      </c>
      <c r="W1" s="3" t="s">
        <v>52</v>
      </c>
      <c r="X1" s="3" t="s">
        <v>17</v>
      </c>
      <c r="Y1" s="3" t="s">
        <v>18</v>
      </c>
      <c r="Z1" s="3" t="s">
        <v>19</v>
      </c>
      <c r="AA1" s="3" t="s">
        <v>20</v>
      </c>
      <c r="AB1" s="3" t="s">
        <v>21</v>
      </c>
      <c r="AC1" s="3" t="s">
        <v>22</v>
      </c>
      <c r="AD1" s="3" t="s">
        <v>23</v>
      </c>
      <c r="AE1" s="3" t="s">
        <v>24</v>
      </c>
      <c r="AF1" s="3" t="s">
        <v>25</v>
      </c>
      <c r="AG1" s="3" t="s">
        <v>26</v>
      </c>
      <c r="AH1" s="3" t="s">
        <v>27</v>
      </c>
      <c r="AI1" s="3" t="s">
        <v>28</v>
      </c>
      <c r="AJ1" s="3" t="s">
        <v>29</v>
      </c>
      <c r="AK1" s="3" t="s">
        <v>30</v>
      </c>
      <c r="AL1" s="3" t="s">
        <v>31</v>
      </c>
      <c r="AM1" s="3" t="s">
        <v>34</v>
      </c>
      <c r="AN1" s="3" t="s">
        <v>35</v>
      </c>
      <c r="AO1" s="3" t="s">
        <v>36</v>
      </c>
      <c r="AP1" s="3" t="s">
        <v>37</v>
      </c>
      <c r="AQ1" s="3" t="s">
        <v>38</v>
      </c>
      <c r="AR1" s="3" t="s">
        <v>39</v>
      </c>
      <c r="AS1" s="3" t="s">
        <v>40</v>
      </c>
      <c r="AT1" s="3" t="s">
        <v>41</v>
      </c>
      <c r="AU1" s="3" t="s">
        <v>42</v>
      </c>
      <c r="AV1" s="3" t="s">
        <v>43</v>
      </c>
      <c r="AW1" s="3" t="s">
        <v>44</v>
      </c>
      <c r="AX1" s="3" t="s">
        <v>45</v>
      </c>
      <c r="AY1" s="3" t="s">
        <v>46</v>
      </c>
      <c r="AZ1" s="3" t="s">
        <v>47</v>
      </c>
      <c r="BA1" s="3" t="s">
        <v>48</v>
      </c>
      <c r="BB1" s="3" t="s">
        <v>49</v>
      </c>
      <c r="BC1" s="3" t="s">
        <v>50</v>
      </c>
      <c r="BD1" s="3" t="s">
        <v>51</v>
      </c>
      <c r="BE1" s="3" t="s">
        <v>53</v>
      </c>
      <c r="BF1" s="3" t="s">
        <v>54</v>
      </c>
      <c r="BG1" s="3" t="s">
        <v>55</v>
      </c>
      <c r="BH1" s="3" t="s">
        <v>56</v>
      </c>
      <c r="BI1" s="3" t="s">
        <v>57</v>
      </c>
      <c r="BJ1" s="3" t="s">
        <v>58</v>
      </c>
      <c r="BK1" s="3" t="s">
        <v>59</v>
      </c>
      <c r="BL1" s="3" t="s">
        <v>60</v>
      </c>
      <c r="BM1" s="3" t="s">
        <v>61</v>
      </c>
      <c r="BN1" s="3" t="s">
        <v>62</v>
      </c>
      <c r="BO1" s="3" t="s">
        <v>63</v>
      </c>
      <c r="BP1" s="3" t="s">
        <v>64</v>
      </c>
      <c r="BQ1" s="3" t="s">
        <v>65</v>
      </c>
      <c r="BR1" s="3" t="s">
        <v>66</v>
      </c>
      <c r="BS1" s="3" t="s">
        <v>67</v>
      </c>
      <c r="BT1" s="3" t="s">
        <v>68</v>
      </c>
      <c r="BU1" s="3" t="s">
        <v>69</v>
      </c>
      <c r="BV1" s="3" t="s">
        <v>70</v>
      </c>
      <c r="BW1" s="3" t="s">
        <v>71</v>
      </c>
      <c r="BX1" s="3" t="s">
        <v>72</v>
      </c>
      <c r="BY1" s="3" t="s">
        <v>73</v>
      </c>
      <c r="BZ1" s="3" t="s">
        <v>74</v>
      </c>
      <c r="CA1" s="3" t="s">
        <v>75</v>
      </c>
    </row>
    <row r="2" spans="1:78" s="6" customFormat="1" ht="13.5">
      <c r="A2" s="5">
        <v>39738.6336226852</v>
      </c>
      <c r="B2" s="5" t="s">
        <v>138</v>
      </c>
      <c r="C2" s="5"/>
      <c r="D2" s="5"/>
      <c r="E2" s="5"/>
      <c r="F2" s="5"/>
      <c r="G2" s="5"/>
      <c r="H2" s="5"/>
      <c r="I2" s="5"/>
      <c r="J2" s="5"/>
      <c r="K2" s="6" t="s">
        <v>137</v>
      </c>
      <c r="L2" s="6" t="s">
        <v>77</v>
      </c>
      <c r="M2" s="6" t="s">
        <v>77</v>
      </c>
      <c r="N2" s="6" t="s">
        <v>78</v>
      </c>
      <c r="O2" s="6" t="s">
        <v>77</v>
      </c>
      <c r="P2" s="6" t="s">
        <v>77</v>
      </c>
      <c r="Q2" s="6" t="s">
        <v>77</v>
      </c>
      <c r="R2" s="6" t="s">
        <v>77</v>
      </c>
      <c r="S2" s="6" t="s">
        <v>77</v>
      </c>
      <c r="T2" s="6" t="s">
        <v>78</v>
      </c>
      <c r="U2" s="6" t="s">
        <v>77</v>
      </c>
      <c r="V2" s="6" t="s">
        <v>77</v>
      </c>
      <c r="W2" s="6" t="s">
        <v>78</v>
      </c>
      <c r="X2" s="6" t="s">
        <v>78</v>
      </c>
      <c r="Z2" s="6" t="s">
        <v>77</v>
      </c>
      <c r="AA2" s="6" t="s">
        <v>78</v>
      </c>
      <c r="AB2" s="6" t="s">
        <v>78</v>
      </c>
      <c r="AC2" s="6" t="s">
        <v>77</v>
      </c>
      <c r="AD2" s="6" t="s">
        <v>77</v>
      </c>
      <c r="AE2" s="6" t="s">
        <v>77</v>
      </c>
      <c r="AF2" s="6" t="s">
        <v>78</v>
      </c>
      <c r="AG2" s="6" t="s">
        <v>77</v>
      </c>
      <c r="AH2" s="6" t="s">
        <v>77</v>
      </c>
      <c r="AI2" s="6" t="s">
        <v>77</v>
      </c>
      <c r="AJ2" s="6" t="s">
        <v>77</v>
      </c>
      <c r="AK2" s="6" t="s">
        <v>77</v>
      </c>
      <c r="AL2" s="6" t="s">
        <v>77</v>
      </c>
      <c r="AM2" s="6" t="s">
        <v>78</v>
      </c>
      <c r="AN2" s="6" t="s">
        <v>78</v>
      </c>
      <c r="AO2" s="6" t="s">
        <v>78</v>
      </c>
      <c r="AP2" s="6" t="s">
        <v>78</v>
      </c>
      <c r="AQ2" s="6" t="s">
        <v>78</v>
      </c>
      <c r="AR2" s="6" t="s">
        <v>77</v>
      </c>
      <c r="AT2" s="6" t="s">
        <v>77</v>
      </c>
      <c r="AU2" s="6" t="s">
        <v>78</v>
      </c>
      <c r="AV2" s="6" t="s">
        <v>78</v>
      </c>
      <c r="AW2" s="6" t="s">
        <v>78</v>
      </c>
      <c r="AX2" s="6" t="s">
        <v>78</v>
      </c>
      <c r="AY2" s="6" t="s">
        <v>77</v>
      </c>
      <c r="AZ2" s="6" t="s">
        <v>78</v>
      </c>
      <c r="BA2" s="6" t="s">
        <v>78</v>
      </c>
      <c r="BB2" s="6" t="s">
        <v>77</v>
      </c>
      <c r="BC2" s="6" t="s">
        <v>77</v>
      </c>
      <c r="BD2" s="6" t="s">
        <v>78</v>
      </c>
      <c r="BE2" s="6" t="s">
        <v>78</v>
      </c>
      <c r="BF2" s="6" t="s">
        <v>78</v>
      </c>
      <c r="BG2" s="6" t="s">
        <v>78</v>
      </c>
      <c r="BH2" s="6" t="s">
        <v>78</v>
      </c>
      <c r="BI2" s="6" t="s">
        <v>77</v>
      </c>
      <c r="BJ2" s="6" t="s">
        <v>77</v>
      </c>
      <c r="BL2" s="6" t="s">
        <v>77</v>
      </c>
      <c r="BM2" s="6" t="s">
        <v>77</v>
      </c>
      <c r="BN2" s="6" t="s">
        <v>78</v>
      </c>
      <c r="BO2" s="6" t="s">
        <v>78</v>
      </c>
      <c r="BP2" s="6" t="s">
        <v>78</v>
      </c>
      <c r="BQ2" s="6" t="s">
        <v>78</v>
      </c>
      <c r="BR2" s="6" t="s">
        <v>77</v>
      </c>
      <c r="BS2" s="6" t="s">
        <v>77</v>
      </c>
      <c r="BT2" s="6" t="s">
        <v>77</v>
      </c>
      <c r="BU2" s="6" t="s">
        <v>77</v>
      </c>
      <c r="BV2" s="6" t="s">
        <v>78</v>
      </c>
      <c r="BW2" s="6" t="s">
        <v>78</v>
      </c>
      <c r="BX2" s="6" t="s">
        <v>77</v>
      </c>
      <c r="BY2" s="6" t="s">
        <v>77</v>
      </c>
      <c r="BZ2" s="6" t="s">
        <v>78</v>
      </c>
    </row>
    <row r="3" spans="1:79" s="6" customFormat="1" ht="13.5">
      <c r="A3" s="5">
        <v>39738.6426157407</v>
      </c>
      <c r="B3" s="5" t="s">
        <v>138</v>
      </c>
      <c r="C3" s="5"/>
      <c r="D3" s="5"/>
      <c r="E3" s="5"/>
      <c r="F3" s="5"/>
      <c r="G3" s="5"/>
      <c r="H3" s="5"/>
      <c r="I3" s="5"/>
      <c r="J3" s="5"/>
      <c r="K3" s="6" t="s">
        <v>136</v>
      </c>
      <c r="L3" s="6" t="s">
        <v>77</v>
      </c>
      <c r="M3" s="6" t="s">
        <v>78</v>
      </c>
      <c r="N3" s="6" t="s">
        <v>77</v>
      </c>
      <c r="O3" s="6" t="s">
        <v>77</v>
      </c>
      <c r="P3" s="6" t="s">
        <v>77</v>
      </c>
      <c r="Q3" s="6" t="s">
        <v>77</v>
      </c>
      <c r="R3" s="6" t="s">
        <v>78</v>
      </c>
      <c r="S3" s="6" t="s">
        <v>77</v>
      </c>
      <c r="T3" s="6" t="s">
        <v>77</v>
      </c>
      <c r="U3" s="6" t="s">
        <v>77</v>
      </c>
      <c r="V3" s="6" t="s">
        <v>77</v>
      </c>
      <c r="W3" s="6" t="s">
        <v>77</v>
      </c>
      <c r="X3" s="6" t="s">
        <v>77</v>
      </c>
      <c r="Z3" s="6" t="s">
        <v>77</v>
      </c>
      <c r="AA3" s="6" t="s">
        <v>77</v>
      </c>
      <c r="AB3" s="6" t="s">
        <v>77</v>
      </c>
      <c r="AC3" s="6" t="s">
        <v>77</v>
      </c>
      <c r="AD3" s="6" t="s">
        <v>77</v>
      </c>
      <c r="AE3" s="6" t="s">
        <v>77</v>
      </c>
      <c r="AF3" s="6" t="s">
        <v>77</v>
      </c>
      <c r="AG3" s="6" t="s">
        <v>78</v>
      </c>
      <c r="AH3" s="6" t="s">
        <v>77</v>
      </c>
      <c r="AI3" s="6" t="s">
        <v>77</v>
      </c>
      <c r="AJ3" s="6" t="s">
        <v>77</v>
      </c>
      <c r="AK3" s="6" t="s">
        <v>77</v>
      </c>
      <c r="AL3" s="6" t="s">
        <v>78</v>
      </c>
      <c r="AM3" s="6" t="s">
        <v>77</v>
      </c>
      <c r="AN3" s="6" t="s">
        <v>77</v>
      </c>
      <c r="AO3" s="6" t="s">
        <v>77</v>
      </c>
      <c r="AP3" s="6" t="s">
        <v>77</v>
      </c>
      <c r="AQ3" s="6" t="s">
        <v>77</v>
      </c>
      <c r="AR3" s="6" t="s">
        <v>77</v>
      </c>
      <c r="AS3" s="6" t="s">
        <v>114</v>
      </c>
      <c r="AT3" s="6" t="s">
        <v>77</v>
      </c>
      <c r="AU3" s="6" t="s">
        <v>77</v>
      </c>
      <c r="AV3" s="6" t="s">
        <v>77</v>
      </c>
      <c r="AW3" s="6" t="s">
        <v>77</v>
      </c>
      <c r="AX3" s="6" t="s">
        <v>77</v>
      </c>
      <c r="AY3" s="6" t="s">
        <v>78</v>
      </c>
      <c r="AZ3" s="6" t="s">
        <v>78</v>
      </c>
      <c r="BA3" s="6" t="s">
        <v>77</v>
      </c>
      <c r="BB3" s="6" t="s">
        <v>78</v>
      </c>
      <c r="BC3" s="6" t="s">
        <v>78</v>
      </c>
      <c r="BD3" s="6" t="s">
        <v>77</v>
      </c>
      <c r="BE3" s="6" t="s">
        <v>78</v>
      </c>
      <c r="BF3" s="6" t="s">
        <v>78</v>
      </c>
      <c r="BG3" s="6" t="s">
        <v>78</v>
      </c>
      <c r="BH3" s="6" t="s">
        <v>77</v>
      </c>
      <c r="BI3" s="6" t="s">
        <v>77</v>
      </c>
      <c r="BJ3" s="6" t="s">
        <v>78</v>
      </c>
      <c r="BK3" s="6" t="s">
        <v>113</v>
      </c>
      <c r="BL3" s="6" t="s">
        <v>78</v>
      </c>
      <c r="BM3" s="6" t="s">
        <v>78</v>
      </c>
      <c r="BN3" s="6" t="s">
        <v>77</v>
      </c>
      <c r="BO3" s="6" t="s">
        <v>77</v>
      </c>
      <c r="BP3" s="6" t="s">
        <v>78</v>
      </c>
      <c r="BQ3" s="6" t="s">
        <v>77</v>
      </c>
      <c r="BR3" s="6" t="s">
        <v>78</v>
      </c>
      <c r="BS3" s="6" t="s">
        <v>77</v>
      </c>
      <c r="BT3" s="6" t="s">
        <v>77</v>
      </c>
      <c r="BU3" s="6" t="s">
        <v>77</v>
      </c>
      <c r="BV3" s="6" t="s">
        <v>77</v>
      </c>
      <c r="BW3" s="6" t="s">
        <v>77</v>
      </c>
      <c r="BX3" s="6" t="s">
        <v>77</v>
      </c>
      <c r="BY3" s="6" t="s">
        <v>78</v>
      </c>
      <c r="BZ3" s="6" t="s">
        <v>78</v>
      </c>
      <c r="CA3" s="6" t="s">
        <v>133</v>
      </c>
    </row>
    <row r="4" spans="1:78" s="6" customFormat="1" ht="13.5">
      <c r="A4" s="5">
        <v>39738.8189236111</v>
      </c>
      <c r="B4" s="5" t="s">
        <v>138</v>
      </c>
      <c r="C4" s="5"/>
      <c r="D4" s="5"/>
      <c r="E4" s="5"/>
      <c r="F4" s="5"/>
      <c r="G4" s="5"/>
      <c r="H4" s="5"/>
      <c r="I4" s="5"/>
      <c r="J4" s="5"/>
      <c r="K4" s="6" t="s">
        <v>132</v>
      </c>
      <c r="L4" s="6" t="s">
        <v>77</v>
      </c>
      <c r="M4" s="6" t="s">
        <v>77</v>
      </c>
      <c r="N4" s="6" t="s">
        <v>77</v>
      </c>
      <c r="O4" s="6" t="s">
        <v>77</v>
      </c>
      <c r="P4" s="6" t="s">
        <v>77</v>
      </c>
      <c r="Q4" s="6" t="s">
        <v>77</v>
      </c>
      <c r="R4" s="6" t="s">
        <v>77</v>
      </c>
      <c r="S4" s="6" t="s">
        <v>77</v>
      </c>
      <c r="T4" s="6" t="s">
        <v>77</v>
      </c>
      <c r="U4" s="6" t="s">
        <v>77</v>
      </c>
      <c r="V4" s="6" t="s">
        <v>77</v>
      </c>
      <c r="W4" s="6" t="s">
        <v>77</v>
      </c>
      <c r="X4" s="6" t="s">
        <v>77</v>
      </c>
      <c r="Z4" s="6" t="s">
        <v>77</v>
      </c>
      <c r="AA4" s="6" t="s">
        <v>78</v>
      </c>
      <c r="AB4" s="6" t="s">
        <v>78</v>
      </c>
      <c r="AC4" s="6" t="s">
        <v>78</v>
      </c>
      <c r="AD4" s="6" t="s">
        <v>77</v>
      </c>
      <c r="AE4" s="6" t="s">
        <v>77</v>
      </c>
      <c r="AF4" s="6" t="s">
        <v>77</v>
      </c>
      <c r="AG4" s="6" t="s">
        <v>77</v>
      </c>
      <c r="AH4" s="6" t="s">
        <v>77</v>
      </c>
      <c r="AI4" s="6" t="s">
        <v>78</v>
      </c>
      <c r="AJ4" s="6" t="s">
        <v>77</v>
      </c>
      <c r="AK4" s="6" t="s">
        <v>77</v>
      </c>
      <c r="AL4" s="6" t="s">
        <v>77</v>
      </c>
      <c r="AM4" s="6" t="s">
        <v>78</v>
      </c>
      <c r="AN4" s="6" t="s">
        <v>77</v>
      </c>
      <c r="AO4" s="6" t="s">
        <v>77</v>
      </c>
      <c r="AP4" s="6" t="s">
        <v>78</v>
      </c>
      <c r="AQ4" s="6" t="s">
        <v>78</v>
      </c>
      <c r="AR4" s="6" t="s">
        <v>77</v>
      </c>
      <c r="AT4" s="6" t="s">
        <v>77</v>
      </c>
      <c r="AU4" s="6" t="s">
        <v>77</v>
      </c>
      <c r="AV4" s="6" t="s">
        <v>77</v>
      </c>
      <c r="AW4" s="6" t="s">
        <v>77</v>
      </c>
      <c r="AX4" s="6" t="s">
        <v>77</v>
      </c>
      <c r="AY4" s="6" t="s">
        <v>77</v>
      </c>
      <c r="AZ4" s="6" t="s">
        <v>78</v>
      </c>
      <c r="BA4" s="6" t="s">
        <v>77</v>
      </c>
      <c r="BB4" s="6" t="s">
        <v>77</v>
      </c>
      <c r="BC4" s="6" t="s">
        <v>77</v>
      </c>
      <c r="BE4" s="6" t="s">
        <v>77</v>
      </c>
      <c r="BF4" s="6" t="s">
        <v>77</v>
      </c>
      <c r="BG4" s="6" t="s">
        <v>77</v>
      </c>
      <c r="BH4" s="6" t="s">
        <v>77</v>
      </c>
      <c r="BI4" s="6" t="s">
        <v>77</v>
      </c>
      <c r="BJ4" s="6" t="s">
        <v>78</v>
      </c>
      <c r="BL4" s="6" t="s">
        <v>77</v>
      </c>
      <c r="BM4" s="6" t="s">
        <v>78</v>
      </c>
      <c r="BN4" s="6" t="s">
        <v>77</v>
      </c>
      <c r="BO4" s="6" t="s">
        <v>78</v>
      </c>
      <c r="BP4" s="6" t="s">
        <v>77</v>
      </c>
      <c r="BQ4" s="6" t="s">
        <v>77</v>
      </c>
      <c r="BR4" s="6" t="s">
        <v>78</v>
      </c>
      <c r="BS4" s="6" t="s">
        <v>77</v>
      </c>
      <c r="BT4" s="6" t="s">
        <v>77</v>
      </c>
      <c r="BU4" s="6" t="s">
        <v>77</v>
      </c>
      <c r="BV4" s="6" t="s">
        <v>78</v>
      </c>
      <c r="BW4" s="6" t="s">
        <v>77</v>
      </c>
      <c r="BX4" s="6" t="s">
        <v>77</v>
      </c>
      <c r="BY4" s="6" t="s">
        <v>77</v>
      </c>
      <c r="BZ4" s="6" t="s">
        <v>77</v>
      </c>
    </row>
    <row r="5" spans="1:78" s="6" customFormat="1" ht="13.5">
      <c r="A5" s="5">
        <v>39740.7833912037</v>
      </c>
      <c r="B5" s="5" t="s">
        <v>138</v>
      </c>
      <c r="C5" s="5"/>
      <c r="D5" s="5"/>
      <c r="E5" s="5"/>
      <c r="F5" s="5"/>
      <c r="G5" s="5"/>
      <c r="H5" s="5"/>
      <c r="I5" s="5"/>
      <c r="J5" s="5"/>
      <c r="K5" s="6" t="s">
        <v>126</v>
      </c>
      <c r="L5" s="6" t="s">
        <v>77</v>
      </c>
      <c r="M5" s="6" t="s">
        <v>77</v>
      </c>
      <c r="N5" s="6" t="s">
        <v>77</v>
      </c>
      <c r="O5" s="6" t="s">
        <v>77</v>
      </c>
      <c r="P5" s="6" t="s">
        <v>77</v>
      </c>
      <c r="Q5" s="6" t="s">
        <v>77</v>
      </c>
      <c r="R5" s="6" t="s">
        <v>77</v>
      </c>
      <c r="S5" s="6" t="s">
        <v>77</v>
      </c>
      <c r="T5" s="6" t="s">
        <v>77</v>
      </c>
      <c r="U5" s="6" t="s">
        <v>78</v>
      </c>
      <c r="V5" s="6" t="s">
        <v>78</v>
      </c>
      <c r="W5" s="6" t="s">
        <v>77</v>
      </c>
      <c r="X5" s="6" t="s">
        <v>78</v>
      </c>
      <c r="Z5" s="6" t="s">
        <v>77</v>
      </c>
      <c r="AA5" s="6" t="s">
        <v>78</v>
      </c>
      <c r="AC5" s="6" t="s">
        <v>78</v>
      </c>
      <c r="AD5" s="6" t="s">
        <v>77</v>
      </c>
      <c r="AE5" s="6" t="s">
        <v>77</v>
      </c>
      <c r="AF5" s="6" t="s">
        <v>77</v>
      </c>
      <c r="AG5" s="6" t="s">
        <v>77</v>
      </c>
      <c r="AH5" s="6" t="s">
        <v>78</v>
      </c>
      <c r="AI5" s="6" t="s">
        <v>77</v>
      </c>
      <c r="AJ5" s="6" t="s">
        <v>77</v>
      </c>
      <c r="AK5" s="6" t="s">
        <v>78</v>
      </c>
      <c r="AL5" s="6" t="s">
        <v>77</v>
      </c>
      <c r="AM5" s="6" t="s">
        <v>77</v>
      </c>
      <c r="AN5" s="6" t="s">
        <v>78</v>
      </c>
      <c r="AO5" s="6" t="s">
        <v>77</v>
      </c>
      <c r="AP5" s="6" t="s">
        <v>77</v>
      </c>
      <c r="AQ5" s="6" t="s">
        <v>77</v>
      </c>
      <c r="AR5" s="6" t="s">
        <v>78</v>
      </c>
      <c r="AT5" s="6" t="s">
        <v>77</v>
      </c>
      <c r="AU5" s="6" t="s">
        <v>77</v>
      </c>
      <c r="AV5" s="6" t="s">
        <v>77</v>
      </c>
      <c r="AW5" s="6" t="s">
        <v>77</v>
      </c>
      <c r="AX5" s="6" t="s">
        <v>77</v>
      </c>
      <c r="AY5" s="6" t="s">
        <v>77</v>
      </c>
      <c r="AZ5" s="6" t="s">
        <v>78</v>
      </c>
      <c r="BA5" s="6" t="s">
        <v>77</v>
      </c>
      <c r="BB5" s="6" t="s">
        <v>77</v>
      </c>
      <c r="BC5" s="6" t="s">
        <v>78</v>
      </c>
      <c r="BD5" s="6" t="s">
        <v>77</v>
      </c>
      <c r="BE5" s="6" t="s">
        <v>77</v>
      </c>
      <c r="BF5" s="6" t="s">
        <v>77</v>
      </c>
      <c r="BG5" s="6" t="s">
        <v>77</v>
      </c>
      <c r="BH5" s="6" t="s">
        <v>77</v>
      </c>
      <c r="BI5" s="6" t="s">
        <v>77</v>
      </c>
      <c r="BJ5" s="6" t="s">
        <v>78</v>
      </c>
      <c r="BL5" s="6" t="s">
        <v>78</v>
      </c>
      <c r="BM5" s="6" t="s">
        <v>77</v>
      </c>
      <c r="BN5" s="6" t="s">
        <v>77</v>
      </c>
      <c r="BO5" s="6" t="s">
        <v>78</v>
      </c>
      <c r="BP5" s="6" t="s">
        <v>78</v>
      </c>
      <c r="BQ5" s="6" t="s">
        <v>77</v>
      </c>
      <c r="BR5" s="6" t="s">
        <v>77</v>
      </c>
      <c r="BS5" s="6" t="s">
        <v>77</v>
      </c>
      <c r="BT5" s="6" t="s">
        <v>77</v>
      </c>
      <c r="BU5" s="6" t="s">
        <v>77</v>
      </c>
      <c r="BV5" s="6" t="s">
        <v>77</v>
      </c>
      <c r="BW5" s="6" t="s">
        <v>77</v>
      </c>
      <c r="BX5" s="6" t="s">
        <v>77</v>
      </c>
      <c r="BY5" s="6" t="s">
        <v>77</v>
      </c>
      <c r="BZ5" s="6" t="s">
        <v>78</v>
      </c>
    </row>
    <row r="6" spans="1:78" s="6" customFormat="1" ht="13.5">
      <c r="A6" s="5">
        <v>39742.571087963</v>
      </c>
      <c r="B6" s="5" t="s">
        <v>138</v>
      </c>
      <c r="C6" s="5"/>
      <c r="D6" s="5"/>
      <c r="E6" s="5"/>
      <c r="F6" s="5"/>
      <c r="G6" s="5"/>
      <c r="H6" s="5"/>
      <c r="I6" s="5"/>
      <c r="J6" s="5"/>
      <c r="K6" s="6" t="s">
        <v>131</v>
      </c>
      <c r="L6" s="6" t="s">
        <v>77</v>
      </c>
      <c r="M6" s="6" t="s">
        <v>77</v>
      </c>
      <c r="N6" s="6" t="s">
        <v>77</v>
      </c>
      <c r="O6" s="6" t="s">
        <v>77</v>
      </c>
      <c r="P6" s="6" t="s">
        <v>77</v>
      </c>
      <c r="Q6" s="6" t="s">
        <v>77</v>
      </c>
      <c r="R6" s="6" t="s">
        <v>77</v>
      </c>
      <c r="S6" s="6" t="s">
        <v>77</v>
      </c>
      <c r="T6" s="6" t="s">
        <v>77</v>
      </c>
      <c r="U6" s="6" t="s">
        <v>77</v>
      </c>
      <c r="V6" s="6" t="s">
        <v>77</v>
      </c>
      <c r="W6" s="6" t="s">
        <v>77</v>
      </c>
      <c r="X6" s="6" t="s">
        <v>77</v>
      </c>
      <c r="Z6" s="6" t="s">
        <v>77</v>
      </c>
      <c r="AA6" s="6" t="s">
        <v>77</v>
      </c>
      <c r="AB6" s="6" t="s">
        <v>77</v>
      </c>
      <c r="AC6" s="6" t="s">
        <v>78</v>
      </c>
      <c r="AD6" s="6" t="s">
        <v>77</v>
      </c>
      <c r="AE6" s="6" t="s">
        <v>77</v>
      </c>
      <c r="AF6" s="6" t="s">
        <v>78</v>
      </c>
      <c r="AG6" s="6" t="s">
        <v>77</v>
      </c>
      <c r="AH6" s="6" t="s">
        <v>77</v>
      </c>
      <c r="AI6" s="6" t="s">
        <v>77</v>
      </c>
      <c r="AJ6" s="6" t="s">
        <v>77</v>
      </c>
      <c r="AK6" s="6" t="s">
        <v>77</v>
      </c>
      <c r="AL6" s="6" t="s">
        <v>77</v>
      </c>
      <c r="AM6" s="6" t="s">
        <v>77</v>
      </c>
      <c r="AN6" s="6" t="s">
        <v>77</v>
      </c>
      <c r="AO6" s="6" t="s">
        <v>77</v>
      </c>
      <c r="AP6" s="6" t="s">
        <v>77</v>
      </c>
      <c r="AQ6" s="6" t="s">
        <v>77</v>
      </c>
      <c r="AR6" s="6" t="s">
        <v>77</v>
      </c>
      <c r="AT6" s="6" t="s">
        <v>77</v>
      </c>
      <c r="AU6" s="6" t="s">
        <v>77</v>
      </c>
      <c r="AV6" s="6" t="s">
        <v>77</v>
      </c>
      <c r="AW6" s="6" t="s">
        <v>77</v>
      </c>
      <c r="AX6" s="6" t="s">
        <v>77</v>
      </c>
      <c r="AY6" s="6" t="s">
        <v>77</v>
      </c>
      <c r="AZ6" s="6" t="s">
        <v>77</v>
      </c>
      <c r="BA6" s="6" t="s">
        <v>77</v>
      </c>
      <c r="BB6" s="6" t="s">
        <v>77</v>
      </c>
      <c r="BC6" s="6" t="s">
        <v>77</v>
      </c>
      <c r="BD6" s="6" t="s">
        <v>77</v>
      </c>
      <c r="BE6" s="6" t="s">
        <v>77</v>
      </c>
      <c r="BF6" s="6" t="s">
        <v>77</v>
      </c>
      <c r="BG6" s="6" t="s">
        <v>77</v>
      </c>
      <c r="BH6" s="6" t="s">
        <v>77</v>
      </c>
      <c r="BI6" s="6" t="s">
        <v>77</v>
      </c>
      <c r="BJ6" s="6" t="s">
        <v>77</v>
      </c>
      <c r="BL6" s="6" t="s">
        <v>77</v>
      </c>
      <c r="BM6" s="6" t="s">
        <v>77</v>
      </c>
      <c r="BN6" s="6" t="s">
        <v>77</v>
      </c>
      <c r="BO6" s="6" t="s">
        <v>78</v>
      </c>
      <c r="BP6" s="6" t="s">
        <v>77</v>
      </c>
      <c r="BQ6" s="6" t="s">
        <v>77</v>
      </c>
      <c r="BR6" s="6" t="s">
        <v>78</v>
      </c>
      <c r="BS6" s="6" t="s">
        <v>77</v>
      </c>
      <c r="BT6" s="6" t="s">
        <v>78</v>
      </c>
      <c r="BU6" s="6" t="s">
        <v>77</v>
      </c>
      <c r="BV6" s="6" t="s">
        <v>77</v>
      </c>
      <c r="BW6" s="6" t="s">
        <v>77</v>
      </c>
      <c r="BX6" s="6" t="s">
        <v>77</v>
      </c>
      <c r="BY6" s="6" t="s">
        <v>77</v>
      </c>
      <c r="BZ6" s="6" t="s">
        <v>77</v>
      </c>
    </row>
    <row r="7" spans="1:78" s="6" customFormat="1" ht="13.5">
      <c r="A7" s="5">
        <v>39742.5927199074</v>
      </c>
      <c r="B7" s="5" t="s">
        <v>138</v>
      </c>
      <c r="C7" s="5"/>
      <c r="D7" s="5"/>
      <c r="E7" s="5"/>
      <c r="F7" s="5"/>
      <c r="G7" s="5"/>
      <c r="H7" s="5"/>
      <c r="I7" s="5"/>
      <c r="J7" s="5"/>
      <c r="K7" s="6" t="s">
        <v>130</v>
      </c>
      <c r="L7" s="6" t="s">
        <v>77</v>
      </c>
      <c r="M7" s="6" t="s">
        <v>78</v>
      </c>
      <c r="N7" s="6" t="s">
        <v>77</v>
      </c>
      <c r="O7" s="6" t="s">
        <v>77</v>
      </c>
      <c r="P7" s="6" t="s">
        <v>77</v>
      </c>
      <c r="Q7" s="6" t="s">
        <v>77</v>
      </c>
      <c r="R7" s="6" t="s">
        <v>78</v>
      </c>
      <c r="S7" s="6" t="s">
        <v>77</v>
      </c>
      <c r="T7" s="6" t="s">
        <v>78</v>
      </c>
      <c r="U7" s="6" t="s">
        <v>77</v>
      </c>
      <c r="V7" s="6" t="s">
        <v>77</v>
      </c>
      <c r="W7" s="6" t="s">
        <v>77</v>
      </c>
      <c r="X7" s="6" t="s">
        <v>77</v>
      </c>
      <c r="Z7" s="6" t="s">
        <v>77</v>
      </c>
      <c r="AA7" s="6" t="s">
        <v>78</v>
      </c>
      <c r="AB7" s="6" t="s">
        <v>77</v>
      </c>
      <c r="AC7" s="6" t="s">
        <v>77</v>
      </c>
      <c r="AD7" s="6" t="s">
        <v>77</v>
      </c>
      <c r="AE7" s="6" t="s">
        <v>77</v>
      </c>
      <c r="AF7" s="6" t="s">
        <v>78</v>
      </c>
      <c r="AG7" s="6" t="s">
        <v>77</v>
      </c>
      <c r="AH7" s="6" t="s">
        <v>77</v>
      </c>
      <c r="AI7" s="6" t="s">
        <v>77</v>
      </c>
      <c r="AJ7" s="6" t="s">
        <v>77</v>
      </c>
      <c r="AK7" s="6" t="s">
        <v>77</v>
      </c>
      <c r="AL7" s="6" t="s">
        <v>77</v>
      </c>
      <c r="AM7" s="6" t="s">
        <v>77</v>
      </c>
      <c r="AN7" s="6" t="s">
        <v>77</v>
      </c>
      <c r="AO7" s="6" t="s">
        <v>77</v>
      </c>
      <c r="AP7" s="6" t="s">
        <v>77</v>
      </c>
      <c r="AQ7" s="6" t="s">
        <v>77</v>
      </c>
      <c r="AR7" s="6" t="s">
        <v>77</v>
      </c>
      <c r="AS7" s="6" t="s">
        <v>129</v>
      </c>
      <c r="AT7" s="6" t="s">
        <v>77</v>
      </c>
      <c r="AU7" s="6" t="s">
        <v>77</v>
      </c>
      <c r="AV7" s="6" t="s">
        <v>77</v>
      </c>
      <c r="AW7" s="6" t="s">
        <v>77</v>
      </c>
      <c r="AX7" s="6" t="s">
        <v>77</v>
      </c>
      <c r="AY7" s="6" t="s">
        <v>77</v>
      </c>
      <c r="AZ7" s="6" t="s">
        <v>77</v>
      </c>
      <c r="BA7" s="6" t="s">
        <v>77</v>
      </c>
      <c r="BB7" s="6" t="s">
        <v>77</v>
      </c>
      <c r="BC7" s="6" t="s">
        <v>77</v>
      </c>
      <c r="BD7" s="6" t="s">
        <v>78</v>
      </c>
      <c r="BE7" s="6" t="s">
        <v>77</v>
      </c>
      <c r="BF7" s="6" t="s">
        <v>77</v>
      </c>
      <c r="BG7" s="6" t="s">
        <v>77</v>
      </c>
      <c r="BH7" s="6" t="s">
        <v>77</v>
      </c>
      <c r="BI7" s="6" t="s">
        <v>77</v>
      </c>
      <c r="BJ7" s="6" t="s">
        <v>77</v>
      </c>
      <c r="BL7" s="6" t="s">
        <v>78</v>
      </c>
      <c r="BM7" s="6" t="s">
        <v>77</v>
      </c>
      <c r="BN7" s="6" t="s">
        <v>77</v>
      </c>
      <c r="BO7" s="6" t="s">
        <v>77</v>
      </c>
      <c r="BP7" s="6" t="s">
        <v>77</v>
      </c>
      <c r="BQ7" s="6" t="s">
        <v>77</v>
      </c>
      <c r="BR7" s="6" t="s">
        <v>78</v>
      </c>
      <c r="BS7" s="6" t="s">
        <v>77</v>
      </c>
      <c r="BT7" s="6" t="s">
        <v>78</v>
      </c>
      <c r="BU7" s="6" t="s">
        <v>77</v>
      </c>
      <c r="BV7" s="6" t="s">
        <v>77</v>
      </c>
      <c r="BW7" s="6" t="s">
        <v>77</v>
      </c>
      <c r="BX7" s="6" t="s">
        <v>77</v>
      </c>
      <c r="BY7" s="6" t="s">
        <v>77</v>
      </c>
      <c r="BZ7" s="6" t="s">
        <v>77</v>
      </c>
    </row>
    <row r="8" spans="1:78" s="6" customFormat="1" ht="13.5">
      <c r="A8" s="5">
        <v>39744.002037037</v>
      </c>
      <c r="B8" s="5" t="s">
        <v>138</v>
      </c>
      <c r="C8" s="5"/>
      <c r="D8" s="5"/>
      <c r="E8" s="5"/>
      <c r="F8" s="5"/>
      <c r="G8" s="5"/>
      <c r="H8" s="5"/>
      <c r="I8" s="5"/>
      <c r="J8" s="5"/>
      <c r="K8" s="6" t="s">
        <v>128</v>
      </c>
      <c r="L8" s="6" t="s">
        <v>77</v>
      </c>
      <c r="M8" s="6" t="s">
        <v>77</v>
      </c>
      <c r="N8" s="6" t="s">
        <v>77</v>
      </c>
      <c r="O8" s="6" t="s">
        <v>77</v>
      </c>
      <c r="P8" s="6" t="s">
        <v>77</v>
      </c>
      <c r="Q8" s="6" t="s">
        <v>77</v>
      </c>
      <c r="R8" s="6" t="s">
        <v>77</v>
      </c>
      <c r="S8" s="6" t="s">
        <v>77</v>
      </c>
      <c r="T8" s="6" t="s">
        <v>77</v>
      </c>
      <c r="U8" s="6" t="s">
        <v>77</v>
      </c>
      <c r="V8" s="6" t="s">
        <v>77</v>
      </c>
      <c r="W8" s="6" t="s">
        <v>77</v>
      </c>
      <c r="X8" s="6" t="s">
        <v>77</v>
      </c>
      <c r="Z8" s="6" t="s">
        <v>78</v>
      </c>
      <c r="AA8" s="6" t="s">
        <v>77</v>
      </c>
      <c r="AB8" s="6" t="s">
        <v>77</v>
      </c>
      <c r="AC8" s="6" t="s">
        <v>78</v>
      </c>
      <c r="AD8" s="6" t="s">
        <v>78</v>
      </c>
      <c r="AE8" s="6" t="s">
        <v>78</v>
      </c>
      <c r="AF8" s="6" t="s">
        <v>77</v>
      </c>
      <c r="AG8" s="6" t="s">
        <v>78</v>
      </c>
      <c r="AH8" s="6" t="s">
        <v>78</v>
      </c>
      <c r="AI8" s="6" t="s">
        <v>78</v>
      </c>
      <c r="AJ8" s="6" t="s">
        <v>78</v>
      </c>
      <c r="AK8" s="6" t="s">
        <v>78</v>
      </c>
      <c r="AL8" s="6" t="s">
        <v>78</v>
      </c>
      <c r="AM8" s="6" t="s">
        <v>77</v>
      </c>
      <c r="AN8" s="6" t="s">
        <v>77</v>
      </c>
      <c r="AO8" s="6" t="s">
        <v>78</v>
      </c>
      <c r="AP8" s="6" t="s">
        <v>77</v>
      </c>
      <c r="AQ8" s="6" t="s">
        <v>78</v>
      </c>
      <c r="AR8" s="6" t="s">
        <v>78</v>
      </c>
      <c r="AT8" s="6" t="s">
        <v>77</v>
      </c>
      <c r="AU8" s="6" t="s">
        <v>77</v>
      </c>
      <c r="AV8" s="6" t="s">
        <v>77</v>
      </c>
      <c r="AW8" s="6" t="s">
        <v>77</v>
      </c>
      <c r="AX8" s="6" t="s">
        <v>77</v>
      </c>
      <c r="AY8" s="6" t="s">
        <v>78</v>
      </c>
      <c r="AZ8" s="6" t="s">
        <v>78</v>
      </c>
      <c r="BA8" s="6" t="s">
        <v>77</v>
      </c>
      <c r="BB8" s="6" t="s">
        <v>77</v>
      </c>
      <c r="BC8" s="6" t="s">
        <v>78</v>
      </c>
      <c r="BD8" s="6" t="s">
        <v>77</v>
      </c>
      <c r="BE8" s="6" t="s">
        <v>77</v>
      </c>
      <c r="BF8" s="6" t="s">
        <v>78</v>
      </c>
      <c r="BG8" s="6" t="s">
        <v>77</v>
      </c>
      <c r="BH8" s="6" t="s">
        <v>77</v>
      </c>
      <c r="BI8" s="6" t="s">
        <v>77</v>
      </c>
      <c r="BJ8" s="6" t="s">
        <v>78</v>
      </c>
      <c r="BL8" s="6" t="s">
        <v>78</v>
      </c>
      <c r="BM8" s="6" t="s">
        <v>78</v>
      </c>
      <c r="BN8" s="6" t="s">
        <v>78</v>
      </c>
      <c r="BO8" s="6" t="s">
        <v>77</v>
      </c>
      <c r="BQ8" s="6" t="s">
        <v>77</v>
      </c>
      <c r="BR8" s="6" t="s">
        <v>77</v>
      </c>
      <c r="BS8" s="6" t="s">
        <v>78</v>
      </c>
      <c r="BT8" s="6" t="s">
        <v>77</v>
      </c>
      <c r="BU8" s="6" t="s">
        <v>77</v>
      </c>
      <c r="BV8" s="6" t="s">
        <v>78</v>
      </c>
      <c r="BW8" s="6" t="s">
        <v>78</v>
      </c>
      <c r="BX8" s="6" t="s">
        <v>78</v>
      </c>
      <c r="BY8" s="6" t="s">
        <v>78</v>
      </c>
      <c r="BZ8" s="6" t="s">
        <v>77</v>
      </c>
    </row>
    <row r="9" spans="1:78" s="6" customFormat="1" ht="13.5">
      <c r="A9" s="5">
        <v>39749.5368518518</v>
      </c>
      <c r="B9" s="5" t="s">
        <v>138</v>
      </c>
      <c r="C9" s="5"/>
      <c r="D9" s="5"/>
      <c r="E9" s="5"/>
      <c r="F9" s="5"/>
      <c r="G9" s="5"/>
      <c r="H9" s="5"/>
      <c r="I9" s="5"/>
      <c r="J9" s="5"/>
      <c r="K9" s="6" t="s">
        <v>127</v>
      </c>
      <c r="L9" s="6" t="s">
        <v>77</v>
      </c>
      <c r="M9" s="6" t="s">
        <v>77</v>
      </c>
      <c r="N9" s="6" t="s">
        <v>77</v>
      </c>
      <c r="O9" s="6" t="s">
        <v>77</v>
      </c>
      <c r="P9" s="6" t="s">
        <v>77</v>
      </c>
      <c r="Q9" s="6" t="s">
        <v>77</v>
      </c>
      <c r="R9" s="6" t="s">
        <v>77</v>
      </c>
      <c r="S9" s="6" t="s">
        <v>77</v>
      </c>
      <c r="T9" s="6" t="s">
        <v>77</v>
      </c>
      <c r="U9" s="6" t="s">
        <v>78</v>
      </c>
      <c r="V9" s="6" t="s">
        <v>77</v>
      </c>
      <c r="W9" s="6" t="s">
        <v>77</v>
      </c>
      <c r="X9" s="6" t="s">
        <v>77</v>
      </c>
      <c r="Z9" s="6" t="s">
        <v>77</v>
      </c>
      <c r="AA9" s="6" t="s">
        <v>77</v>
      </c>
      <c r="AB9" s="6" t="s">
        <v>77</v>
      </c>
      <c r="AC9" s="6" t="s">
        <v>78</v>
      </c>
      <c r="AD9" s="6" t="s">
        <v>77</v>
      </c>
      <c r="AE9" s="6" t="s">
        <v>78</v>
      </c>
      <c r="AF9" s="6" t="s">
        <v>78</v>
      </c>
      <c r="AG9" s="6" t="s">
        <v>77</v>
      </c>
      <c r="AH9" s="6" t="s">
        <v>78</v>
      </c>
      <c r="AI9" s="6" t="s">
        <v>78</v>
      </c>
      <c r="AJ9" s="6" t="s">
        <v>77</v>
      </c>
      <c r="AK9" s="6" t="s">
        <v>77</v>
      </c>
      <c r="AL9" s="6" t="s">
        <v>77</v>
      </c>
      <c r="AM9" s="6" t="s">
        <v>78</v>
      </c>
      <c r="AN9" s="6" t="s">
        <v>77</v>
      </c>
      <c r="AO9" s="6" t="s">
        <v>77</v>
      </c>
      <c r="AP9" s="6" t="s">
        <v>77</v>
      </c>
      <c r="AQ9" s="6" t="s">
        <v>77</v>
      </c>
      <c r="AR9" s="6" t="s">
        <v>77</v>
      </c>
      <c r="AT9" s="6" t="s">
        <v>77</v>
      </c>
      <c r="AU9" s="6" t="s">
        <v>77</v>
      </c>
      <c r="AV9" s="6" t="s">
        <v>77</v>
      </c>
      <c r="AW9" s="6" t="s">
        <v>77</v>
      </c>
      <c r="AX9" s="6" t="s">
        <v>77</v>
      </c>
      <c r="AY9" s="6" t="s">
        <v>78</v>
      </c>
      <c r="AZ9" s="6" t="s">
        <v>78</v>
      </c>
      <c r="BA9" s="6" t="s">
        <v>77</v>
      </c>
      <c r="BB9" s="6" t="s">
        <v>77</v>
      </c>
      <c r="BC9" s="6" t="s">
        <v>77</v>
      </c>
      <c r="BD9" s="6" t="s">
        <v>77</v>
      </c>
      <c r="BE9" s="6" t="s">
        <v>77</v>
      </c>
      <c r="BF9" s="6" t="s">
        <v>77</v>
      </c>
      <c r="BG9" s="6" t="s">
        <v>77</v>
      </c>
      <c r="BH9" s="6" t="s">
        <v>77</v>
      </c>
      <c r="BI9" s="6" t="s">
        <v>77</v>
      </c>
      <c r="BJ9" s="6" t="s">
        <v>78</v>
      </c>
      <c r="BL9" s="6" t="s">
        <v>77</v>
      </c>
      <c r="BN9" s="6" t="s">
        <v>77</v>
      </c>
      <c r="BO9" s="6" t="s">
        <v>77</v>
      </c>
      <c r="BQ9" s="6" t="s">
        <v>77</v>
      </c>
      <c r="BR9" s="6" t="s">
        <v>77</v>
      </c>
      <c r="BS9" s="6" t="s">
        <v>77</v>
      </c>
      <c r="BT9" s="6" t="s">
        <v>78</v>
      </c>
      <c r="BU9" s="6" t="s">
        <v>77</v>
      </c>
      <c r="BV9" s="6" t="s">
        <v>77</v>
      </c>
      <c r="BX9" s="6" t="s">
        <v>77</v>
      </c>
      <c r="BY9" s="6" t="s">
        <v>77</v>
      </c>
      <c r="BZ9" s="6" t="s">
        <v>77</v>
      </c>
    </row>
    <row r="10" spans="1:78" s="6" customFormat="1" ht="13.5">
      <c r="A10" s="5">
        <v>39749.5729398148</v>
      </c>
      <c r="B10" s="5" t="s">
        <v>138</v>
      </c>
      <c r="C10" s="5"/>
      <c r="D10" s="5"/>
      <c r="E10" s="5"/>
      <c r="F10" s="5"/>
      <c r="G10" s="5"/>
      <c r="H10" s="5"/>
      <c r="I10" s="5"/>
      <c r="J10" s="5"/>
      <c r="K10" s="6" t="s">
        <v>126</v>
      </c>
      <c r="L10" s="6" t="s">
        <v>77</v>
      </c>
      <c r="M10" s="6" t="s">
        <v>77</v>
      </c>
      <c r="N10" s="6" t="s">
        <v>77</v>
      </c>
      <c r="O10" s="6" t="s">
        <v>77</v>
      </c>
      <c r="P10" s="6" t="s">
        <v>77</v>
      </c>
      <c r="Q10" s="6" t="s">
        <v>77</v>
      </c>
      <c r="R10" s="6" t="s">
        <v>78</v>
      </c>
      <c r="S10" s="6" t="s">
        <v>77</v>
      </c>
      <c r="T10" s="6" t="s">
        <v>77</v>
      </c>
      <c r="U10" s="6" t="s">
        <v>77</v>
      </c>
      <c r="V10" s="6" t="s">
        <v>77</v>
      </c>
      <c r="W10" s="6" t="s">
        <v>77</v>
      </c>
      <c r="X10" s="6" t="s">
        <v>77</v>
      </c>
      <c r="Y10" s="6" t="s">
        <v>106</v>
      </c>
      <c r="Z10" s="6" t="s">
        <v>77</v>
      </c>
      <c r="AA10" s="6" t="s">
        <v>77</v>
      </c>
      <c r="AB10" s="6" t="s">
        <v>77</v>
      </c>
      <c r="AC10" s="6" t="s">
        <v>78</v>
      </c>
      <c r="AD10" s="6" t="s">
        <v>77</v>
      </c>
      <c r="AE10" s="6" t="s">
        <v>77</v>
      </c>
      <c r="AF10" s="6" t="s">
        <v>77</v>
      </c>
      <c r="AG10" s="6" t="s">
        <v>77</v>
      </c>
      <c r="AH10" s="6" t="s">
        <v>77</v>
      </c>
      <c r="AJ10" s="6" t="s">
        <v>77</v>
      </c>
      <c r="AK10" s="6" t="s">
        <v>77</v>
      </c>
      <c r="AL10" s="6" t="s">
        <v>77</v>
      </c>
      <c r="AM10" s="6" t="s">
        <v>77</v>
      </c>
      <c r="AN10" s="6" t="s">
        <v>78</v>
      </c>
      <c r="AO10" s="6" t="s">
        <v>77</v>
      </c>
      <c r="AR10" s="6" t="s">
        <v>77</v>
      </c>
      <c r="AT10" s="6" t="s">
        <v>77</v>
      </c>
      <c r="AU10" s="6" t="s">
        <v>77</v>
      </c>
      <c r="AV10" s="6" t="s">
        <v>77</v>
      </c>
      <c r="AW10" s="6" t="s">
        <v>77</v>
      </c>
      <c r="AX10" s="6" t="s">
        <v>77</v>
      </c>
      <c r="AY10" s="6" t="s">
        <v>77</v>
      </c>
      <c r="AZ10" s="6" t="s">
        <v>77</v>
      </c>
      <c r="BA10" s="6" t="s">
        <v>77</v>
      </c>
      <c r="BB10" s="6" t="s">
        <v>77</v>
      </c>
      <c r="BC10" s="6" t="s">
        <v>77</v>
      </c>
      <c r="BD10" s="6" t="s">
        <v>77</v>
      </c>
      <c r="BE10" s="6" t="s">
        <v>77</v>
      </c>
      <c r="BF10" s="6" t="s">
        <v>77</v>
      </c>
      <c r="BG10" s="6" t="s">
        <v>77</v>
      </c>
      <c r="BH10" s="6" t="s">
        <v>77</v>
      </c>
      <c r="BI10" s="6" t="s">
        <v>77</v>
      </c>
      <c r="BJ10" s="6" t="s">
        <v>77</v>
      </c>
      <c r="BK10" s="6" t="s">
        <v>105</v>
      </c>
      <c r="BL10" s="6" t="s">
        <v>77</v>
      </c>
      <c r="BM10" s="6" t="s">
        <v>77</v>
      </c>
      <c r="BN10" s="6" t="s">
        <v>77</v>
      </c>
      <c r="BO10" s="6" t="s">
        <v>77</v>
      </c>
      <c r="BP10" s="6" t="s">
        <v>77</v>
      </c>
      <c r="BR10" s="6" t="s">
        <v>77</v>
      </c>
      <c r="BS10" s="6" t="s">
        <v>77</v>
      </c>
      <c r="BT10" s="6" t="s">
        <v>77</v>
      </c>
      <c r="BU10" s="6" t="s">
        <v>77</v>
      </c>
      <c r="BW10" s="6" t="s">
        <v>77</v>
      </c>
      <c r="BX10" s="6" t="s">
        <v>77</v>
      </c>
      <c r="BY10" s="6" t="s">
        <v>77</v>
      </c>
      <c r="BZ10" s="6" t="s">
        <v>77</v>
      </c>
    </row>
    <row r="11" spans="1:78" s="6" customFormat="1" ht="13.5">
      <c r="A11" s="5">
        <v>39750.4774652778</v>
      </c>
      <c r="B11" s="5" t="s">
        <v>138</v>
      </c>
      <c r="C11" s="5"/>
      <c r="D11" s="5"/>
      <c r="E11" s="5"/>
      <c r="F11" s="5"/>
      <c r="G11" s="5"/>
      <c r="H11" s="5"/>
      <c r="I11" s="5"/>
      <c r="J11" s="5"/>
      <c r="K11" s="6" t="s">
        <v>104</v>
      </c>
      <c r="L11" s="6" t="s">
        <v>77</v>
      </c>
      <c r="M11" s="6" t="s">
        <v>77</v>
      </c>
      <c r="N11" s="6" t="s">
        <v>77</v>
      </c>
      <c r="O11" s="6" t="s">
        <v>77</v>
      </c>
      <c r="P11" s="6" t="s">
        <v>77</v>
      </c>
      <c r="Q11" s="6" t="s">
        <v>77</v>
      </c>
      <c r="R11" s="6" t="s">
        <v>77</v>
      </c>
      <c r="S11" s="6" t="s">
        <v>77</v>
      </c>
      <c r="T11" s="6" t="s">
        <v>77</v>
      </c>
      <c r="U11" s="6" t="s">
        <v>77</v>
      </c>
      <c r="V11" s="6" t="s">
        <v>77</v>
      </c>
      <c r="W11" s="6" t="s">
        <v>77</v>
      </c>
      <c r="X11" s="6" t="s">
        <v>77</v>
      </c>
      <c r="Z11" s="6" t="s">
        <v>77</v>
      </c>
      <c r="AA11" s="6" t="s">
        <v>77</v>
      </c>
      <c r="AB11" s="6" t="s">
        <v>78</v>
      </c>
      <c r="AC11" s="6" t="s">
        <v>77</v>
      </c>
      <c r="AD11" s="6" t="s">
        <v>78</v>
      </c>
      <c r="AE11" s="6" t="s">
        <v>78</v>
      </c>
      <c r="AF11" s="6" t="s">
        <v>77</v>
      </c>
      <c r="AG11" s="6" t="s">
        <v>78</v>
      </c>
      <c r="AH11" s="6" t="s">
        <v>78</v>
      </c>
      <c r="AI11" s="6" t="s">
        <v>78</v>
      </c>
      <c r="AJ11" s="6" t="s">
        <v>77</v>
      </c>
      <c r="AK11" s="6" t="s">
        <v>77</v>
      </c>
      <c r="AL11" s="6" t="s">
        <v>77</v>
      </c>
      <c r="AM11" s="6" t="s">
        <v>78</v>
      </c>
      <c r="AN11" s="6" t="s">
        <v>77</v>
      </c>
      <c r="AO11" s="6" t="s">
        <v>78</v>
      </c>
      <c r="AP11" s="6" t="s">
        <v>78</v>
      </c>
      <c r="AQ11" s="6" t="s">
        <v>78</v>
      </c>
      <c r="AR11" s="6" t="s">
        <v>77</v>
      </c>
      <c r="AS11" s="6" t="s">
        <v>103</v>
      </c>
      <c r="AT11" s="6" t="s">
        <v>77</v>
      </c>
      <c r="AU11" s="6" t="s">
        <v>77</v>
      </c>
      <c r="AV11" s="6" t="s">
        <v>77</v>
      </c>
      <c r="AW11" s="6" t="s">
        <v>77</v>
      </c>
      <c r="AX11" s="6" t="s">
        <v>77</v>
      </c>
      <c r="AY11" s="6" t="s">
        <v>78</v>
      </c>
      <c r="AZ11" s="6" t="s">
        <v>78</v>
      </c>
      <c r="BA11" s="6" t="s">
        <v>77</v>
      </c>
      <c r="BB11" s="6" t="s">
        <v>77</v>
      </c>
      <c r="BC11" s="6" t="s">
        <v>77</v>
      </c>
      <c r="BD11" s="6" t="s">
        <v>77</v>
      </c>
      <c r="BE11" s="6" t="s">
        <v>77</v>
      </c>
      <c r="BF11" s="6" t="s">
        <v>77</v>
      </c>
      <c r="BG11" s="6" t="s">
        <v>77</v>
      </c>
      <c r="BH11" s="6" t="s">
        <v>77</v>
      </c>
      <c r="BI11" s="6" t="s">
        <v>77</v>
      </c>
      <c r="BJ11" s="6" t="s">
        <v>77</v>
      </c>
      <c r="BL11" s="6" t="s">
        <v>77</v>
      </c>
      <c r="BM11" s="6" t="s">
        <v>77</v>
      </c>
      <c r="BN11" s="6" t="s">
        <v>77</v>
      </c>
      <c r="BP11" s="6" t="s">
        <v>77</v>
      </c>
      <c r="BQ11" s="6" t="s">
        <v>77</v>
      </c>
      <c r="BR11" s="6" t="s">
        <v>77</v>
      </c>
      <c r="BS11" s="6" t="s">
        <v>77</v>
      </c>
      <c r="BT11" s="6" t="s">
        <v>77</v>
      </c>
      <c r="BU11" s="6" t="s">
        <v>77</v>
      </c>
      <c r="BV11" s="6" t="s">
        <v>77</v>
      </c>
      <c r="BW11" s="6" t="s">
        <v>77</v>
      </c>
      <c r="BX11" s="6" t="s">
        <v>77</v>
      </c>
      <c r="BY11" s="6" t="s">
        <v>77</v>
      </c>
      <c r="BZ11" s="6" t="s">
        <v>77</v>
      </c>
    </row>
    <row r="12" spans="1:79" s="6" customFormat="1" ht="13.5">
      <c r="A12" s="5">
        <v>39751.0701041667</v>
      </c>
      <c r="B12" s="5" t="s">
        <v>138</v>
      </c>
      <c r="C12" s="5"/>
      <c r="D12" s="5"/>
      <c r="E12" s="5"/>
      <c r="F12" s="5"/>
      <c r="G12" s="5"/>
      <c r="H12" s="5"/>
      <c r="I12" s="5"/>
      <c r="J12" s="5"/>
      <c r="K12" s="6" t="s">
        <v>122</v>
      </c>
      <c r="L12" s="6" t="s">
        <v>77</v>
      </c>
      <c r="M12" s="6" t="s">
        <v>78</v>
      </c>
      <c r="N12" s="6" t="s">
        <v>77</v>
      </c>
      <c r="O12" s="6" t="s">
        <v>78</v>
      </c>
      <c r="P12" s="6" t="s">
        <v>78</v>
      </c>
      <c r="Q12" s="6" t="s">
        <v>77</v>
      </c>
      <c r="R12" s="6" t="s">
        <v>77</v>
      </c>
      <c r="S12" s="6" t="s">
        <v>78</v>
      </c>
      <c r="T12" s="6" t="s">
        <v>78</v>
      </c>
      <c r="U12" s="6" t="s">
        <v>78</v>
      </c>
      <c r="V12" s="6" t="s">
        <v>78</v>
      </c>
      <c r="W12" s="6" t="s">
        <v>78</v>
      </c>
      <c r="X12" s="6" t="s">
        <v>77</v>
      </c>
      <c r="Y12" s="6" t="s">
        <v>121</v>
      </c>
      <c r="Z12" s="6" t="s">
        <v>78</v>
      </c>
      <c r="AA12" s="6" t="s">
        <v>78</v>
      </c>
      <c r="AB12" s="6" t="s">
        <v>77</v>
      </c>
      <c r="AC12" s="6" t="s">
        <v>77</v>
      </c>
      <c r="AD12" s="6" t="s">
        <v>77</v>
      </c>
      <c r="AE12" s="6" t="s">
        <v>78</v>
      </c>
      <c r="AF12" s="6" t="s">
        <v>78</v>
      </c>
      <c r="AG12" s="6" t="s">
        <v>78</v>
      </c>
      <c r="AH12" s="6" t="s">
        <v>78</v>
      </c>
      <c r="AI12" s="6" t="s">
        <v>78</v>
      </c>
      <c r="AJ12" s="6" t="s">
        <v>78</v>
      </c>
      <c r="AK12" s="6" t="s">
        <v>78</v>
      </c>
      <c r="AL12" s="6" t="s">
        <v>78</v>
      </c>
      <c r="AM12" s="6" t="s">
        <v>78</v>
      </c>
      <c r="AN12" s="6" t="s">
        <v>78</v>
      </c>
      <c r="AO12" s="6" t="s">
        <v>78</v>
      </c>
      <c r="AP12" s="6" t="s">
        <v>78</v>
      </c>
      <c r="AQ12" s="6" t="s">
        <v>78</v>
      </c>
      <c r="AR12" s="6" t="s">
        <v>78</v>
      </c>
      <c r="AS12" s="6" t="s">
        <v>120</v>
      </c>
      <c r="AT12" s="6" t="s">
        <v>77</v>
      </c>
      <c r="AU12" s="6" t="s">
        <v>77</v>
      </c>
      <c r="AV12" s="6" t="s">
        <v>77</v>
      </c>
      <c r="AW12" s="6" t="s">
        <v>78</v>
      </c>
      <c r="AX12" s="6" t="s">
        <v>78</v>
      </c>
      <c r="AY12" s="6" t="s">
        <v>77</v>
      </c>
      <c r="AZ12" s="6" t="s">
        <v>77</v>
      </c>
      <c r="BA12" s="6" t="s">
        <v>77</v>
      </c>
      <c r="BB12" s="6" t="s">
        <v>77</v>
      </c>
      <c r="BC12" s="6" t="s">
        <v>77</v>
      </c>
      <c r="BD12" s="6" t="s">
        <v>77</v>
      </c>
      <c r="BE12" s="6" t="s">
        <v>77</v>
      </c>
      <c r="BF12" s="6" t="s">
        <v>78</v>
      </c>
      <c r="BG12" s="6" t="s">
        <v>78</v>
      </c>
      <c r="BH12" s="6" t="s">
        <v>77</v>
      </c>
      <c r="BI12" s="6" t="s">
        <v>77</v>
      </c>
      <c r="BJ12" s="6" t="s">
        <v>77</v>
      </c>
      <c r="BK12" s="6" t="s">
        <v>119</v>
      </c>
      <c r="BL12" s="6" t="s">
        <v>77</v>
      </c>
      <c r="BM12" s="6" t="s">
        <v>77</v>
      </c>
      <c r="BN12" s="6" t="s">
        <v>78</v>
      </c>
      <c r="BP12" s="6" t="s">
        <v>78</v>
      </c>
      <c r="BQ12" s="6" t="s">
        <v>77</v>
      </c>
      <c r="BR12" s="6" t="s">
        <v>78</v>
      </c>
      <c r="BS12" s="6" t="s">
        <v>77</v>
      </c>
      <c r="BT12" s="6" t="s">
        <v>77</v>
      </c>
      <c r="BU12" s="6" t="s">
        <v>77</v>
      </c>
      <c r="BV12" s="6" t="s">
        <v>77</v>
      </c>
      <c r="BW12" s="6" t="s">
        <v>77</v>
      </c>
      <c r="BX12" s="6" t="s">
        <v>78</v>
      </c>
      <c r="BY12" s="6" t="s">
        <v>78</v>
      </c>
      <c r="BZ12" s="6" t="s">
        <v>77</v>
      </c>
      <c r="CA12" s="6" t="s">
        <v>118</v>
      </c>
    </row>
    <row r="13" spans="1:78" s="6" customFormat="1" ht="13.5">
      <c r="A13" s="5">
        <v>39751.1034953704</v>
      </c>
      <c r="B13" s="5" t="s">
        <v>138</v>
      </c>
      <c r="C13" s="5"/>
      <c r="D13" s="5"/>
      <c r="E13" s="5"/>
      <c r="F13" s="5"/>
      <c r="G13" s="5"/>
      <c r="H13" s="5"/>
      <c r="I13" s="5"/>
      <c r="J13" s="5"/>
      <c r="K13" s="6" t="s">
        <v>117</v>
      </c>
      <c r="L13" s="6" t="s">
        <v>77</v>
      </c>
      <c r="M13" s="6" t="s">
        <v>77</v>
      </c>
      <c r="N13" s="6" t="s">
        <v>77</v>
      </c>
      <c r="O13" s="6" t="s">
        <v>77</v>
      </c>
      <c r="P13" s="6" t="s">
        <v>77</v>
      </c>
      <c r="Q13" s="6" t="s">
        <v>77</v>
      </c>
      <c r="R13" s="6" t="s">
        <v>77</v>
      </c>
      <c r="S13" s="6" t="s">
        <v>77</v>
      </c>
      <c r="T13" s="6" t="s">
        <v>77</v>
      </c>
      <c r="U13" s="6" t="s">
        <v>77</v>
      </c>
      <c r="V13" s="6" t="s">
        <v>77</v>
      </c>
      <c r="W13" s="6" t="s">
        <v>77</v>
      </c>
      <c r="X13" s="6" t="s">
        <v>77</v>
      </c>
      <c r="Z13" s="6" t="s">
        <v>77</v>
      </c>
      <c r="AA13" s="6" t="s">
        <v>77</v>
      </c>
      <c r="AB13" s="6" t="s">
        <v>78</v>
      </c>
      <c r="AC13" s="6" t="s">
        <v>78</v>
      </c>
      <c r="AD13" s="6" t="s">
        <v>77</v>
      </c>
      <c r="AE13" s="6" t="s">
        <v>77</v>
      </c>
      <c r="AF13" s="6" t="s">
        <v>78</v>
      </c>
      <c r="AG13" s="6" t="s">
        <v>78</v>
      </c>
      <c r="AH13" s="6" t="s">
        <v>77</v>
      </c>
      <c r="AI13" s="6" t="s">
        <v>77</v>
      </c>
      <c r="AJ13" s="6" t="s">
        <v>77</v>
      </c>
      <c r="AK13" s="6" t="s">
        <v>77</v>
      </c>
      <c r="AL13" s="6" t="s">
        <v>78</v>
      </c>
      <c r="AM13" s="6" t="s">
        <v>77</v>
      </c>
      <c r="AN13" s="6" t="s">
        <v>78</v>
      </c>
      <c r="AO13" s="6" t="s">
        <v>77</v>
      </c>
      <c r="AP13" s="6" t="s">
        <v>77</v>
      </c>
      <c r="AQ13" s="6" t="s">
        <v>77</v>
      </c>
      <c r="AR13" s="6" t="s">
        <v>77</v>
      </c>
      <c r="AT13" s="6" t="s">
        <v>78</v>
      </c>
      <c r="AU13" s="6" t="s">
        <v>77</v>
      </c>
      <c r="AV13" s="6" t="s">
        <v>77</v>
      </c>
      <c r="AW13" s="6" t="s">
        <v>77</v>
      </c>
      <c r="AX13" s="6" t="s">
        <v>77</v>
      </c>
      <c r="AY13" s="6" t="s">
        <v>78</v>
      </c>
      <c r="AZ13" s="6" t="s">
        <v>78</v>
      </c>
      <c r="BA13" s="6" t="s">
        <v>77</v>
      </c>
      <c r="BB13" s="6" t="s">
        <v>77</v>
      </c>
      <c r="BC13" s="6" t="s">
        <v>77</v>
      </c>
      <c r="BD13" s="6" t="s">
        <v>78</v>
      </c>
      <c r="BE13" s="6" t="s">
        <v>77</v>
      </c>
      <c r="BF13" s="6" t="s">
        <v>77</v>
      </c>
      <c r="BG13" s="6" t="s">
        <v>77</v>
      </c>
      <c r="BH13" s="6" t="s">
        <v>77</v>
      </c>
      <c r="BI13" s="6" t="s">
        <v>77</v>
      </c>
      <c r="BJ13" s="6" t="s">
        <v>77</v>
      </c>
      <c r="BL13" s="6" t="s">
        <v>78</v>
      </c>
      <c r="BM13" s="6" t="s">
        <v>78</v>
      </c>
      <c r="BN13" s="6" t="s">
        <v>77</v>
      </c>
      <c r="BO13" s="6" t="s">
        <v>78</v>
      </c>
      <c r="BP13" s="6" t="s">
        <v>78</v>
      </c>
      <c r="BQ13" s="6" t="s">
        <v>77</v>
      </c>
      <c r="BR13" s="6" t="s">
        <v>77</v>
      </c>
      <c r="BS13" s="6" t="s">
        <v>77</v>
      </c>
      <c r="BT13" s="6" t="s">
        <v>77</v>
      </c>
      <c r="BU13" s="6" t="s">
        <v>77</v>
      </c>
      <c r="BV13" s="6" t="s">
        <v>78</v>
      </c>
      <c r="BW13" s="6" t="s">
        <v>78</v>
      </c>
      <c r="BX13" s="6" t="s">
        <v>77</v>
      </c>
      <c r="BY13" s="6" t="s">
        <v>77</v>
      </c>
      <c r="BZ13" s="6" t="s">
        <v>77</v>
      </c>
    </row>
    <row r="14" spans="1:78" s="6" customFormat="1" ht="13.5">
      <c r="A14" s="5">
        <v>39751.6441550926</v>
      </c>
      <c r="B14" s="5" t="s">
        <v>138</v>
      </c>
      <c r="C14" s="5"/>
      <c r="D14" s="5"/>
      <c r="E14" s="5"/>
      <c r="F14" s="5"/>
      <c r="G14" s="5"/>
      <c r="H14" s="5"/>
      <c r="I14" s="5"/>
      <c r="J14" s="5"/>
      <c r="K14" s="6" t="s">
        <v>116</v>
      </c>
      <c r="L14" s="6" t="s">
        <v>77</v>
      </c>
      <c r="M14" s="6" t="s">
        <v>77</v>
      </c>
      <c r="N14" s="6" t="s">
        <v>77</v>
      </c>
      <c r="O14" s="6" t="s">
        <v>77</v>
      </c>
      <c r="P14" s="6" t="s">
        <v>77</v>
      </c>
      <c r="Q14" s="6" t="s">
        <v>77</v>
      </c>
      <c r="R14" s="6" t="s">
        <v>77</v>
      </c>
      <c r="S14" s="6" t="s">
        <v>77</v>
      </c>
      <c r="T14" s="6" t="s">
        <v>77</v>
      </c>
      <c r="U14" s="6" t="s">
        <v>77</v>
      </c>
      <c r="V14" s="6" t="s">
        <v>77</v>
      </c>
      <c r="W14" s="6" t="s">
        <v>77</v>
      </c>
      <c r="X14" s="6" t="s">
        <v>77</v>
      </c>
      <c r="Z14" s="6" t="s">
        <v>78</v>
      </c>
      <c r="AA14" s="6" t="s">
        <v>78</v>
      </c>
      <c r="AB14" s="6" t="s">
        <v>78</v>
      </c>
      <c r="AC14" s="6" t="s">
        <v>78</v>
      </c>
      <c r="AD14" s="6" t="s">
        <v>78</v>
      </c>
      <c r="AE14" s="6" t="s">
        <v>77</v>
      </c>
      <c r="AF14" s="6" t="s">
        <v>77</v>
      </c>
      <c r="AG14" s="6" t="s">
        <v>78</v>
      </c>
      <c r="AH14" s="6" t="s">
        <v>78</v>
      </c>
      <c r="AI14" s="6" t="s">
        <v>78</v>
      </c>
      <c r="AJ14" s="6" t="s">
        <v>78</v>
      </c>
      <c r="AK14" s="6" t="s">
        <v>78</v>
      </c>
      <c r="AL14" s="6" t="s">
        <v>77</v>
      </c>
      <c r="AM14" s="6" t="s">
        <v>77</v>
      </c>
      <c r="AN14" s="6" t="s">
        <v>78</v>
      </c>
      <c r="AO14" s="6" t="s">
        <v>78</v>
      </c>
      <c r="AP14" s="6" t="s">
        <v>78</v>
      </c>
      <c r="AQ14" s="6" t="s">
        <v>78</v>
      </c>
      <c r="AR14" s="6" t="s">
        <v>78</v>
      </c>
      <c r="AT14" s="6" t="s">
        <v>78</v>
      </c>
      <c r="AU14" s="6" t="s">
        <v>77</v>
      </c>
      <c r="AV14" s="6" t="s">
        <v>77</v>
      </c>
      <c r="AW14" s="6" t="s">
        <v>77</v>
      </c>
      <c r="AX14" s="6" t="s">
        <v>77</v>
      </c>
      <c r="AY14" s="6" t="s">
        <v>78</v>
      </c>
      <c r="AZ14" s="6" t="s">
        <v>77</v>
      </c>
      <c r="BA14" s="6" t="s">
        <v>77</v>
      </c>
      <c r="BB14" s="6" t="s">
        <v>77</v>
      </c>
      <c r="BC14" s="6" t="s">
        <v>77</v>
      </c>
      <c r="BD14" s="6" t="s">
        <v>77</v>
      </c>
      <c r="BE14" s="6" t="s">
        <v>77</v>
      </c>
      <c r="BF14" s="6" t="s">
        <v>78</v>
      </c>
      <c r="BG14" s="6" t="s">
        <v>77</v>
      </c>
      <c r="BH14" s="6" t="s">
        <v>77</v>
      </c>
      <c r="BI14" s="6" t="s">
        <v>77</v>
      </c>
      <c r="BJ14" s="6" t="s">
        <v>77</v>
      </c>
      <c r="BK14" s="6" t="s">
        <v>115</v>
      </c>
      <c r="BL14" s="6" t="s">
        <v>78</v>
      </c>
      <c r="BM14" s="6" t="s">
        <v>78</v>
      </c>
      <c r="BN14" s="6" t="s">
        <v>77</v>
      </c>
      <c r="BO14" s="6" t="s">
        <v>78</v>
      </c>
      <c r="BP14" s="6" t="s">
        <v>78</v>
      </c>
      <c r="BQ14" s="6" t="s">
        <v>78</v>
      </c>
      <c r="BR14" s="6" t="s">
        <v>77</v>
      </c>
      <c r="BS14" s="6" t="s">
        <v>78</v>
      </c>
      <c r="BT14" s="6" t="s">
        <v>78</v>
      </c>
      <c r="BU14" s="6" t="s">
        <v>78</v>
      </c>
      <c r="BV14" s="6" t="s">
        <v>78</v>
      </c>
      <c r="BW14" s="6" t="s">
        <v>78</v>
      </c>
      <c r="BX14" s="6" t="s">
        <v>78</v>
      </c>
      <c r="BY14" s="6" t="s">
        <v>78</v>
      </c>
      <c r="BZ14" s="6" t="s">
        <v>78</v>
      </c>
    </row>
    <row r="15" spans="1:78" s="6" customFormat="1" ht="13.5">
      <c r="A15" s="5">
        <v>39752.9127777778</v>
      </c>
      <c r="B15" s="5" t="s">
        <v>138</v>
      </c>
      <c r="C15" s="5"/>
      <c r="D15" s="5"/>
      <c r="E15" s="5"/>
      <c r="F15" s="5"/>
      <c r="G15" s="5"/>
      <c r="H15" s="5"/>
      <c r="I15" s="5"/>
      <c r="J15" s="5"/>
      <c r="K15" s="6" t="s">
        <v>98</v>
      </c>
      <c r="L15" s="6" t="s">
        <v>77</v>
      </c>
      <c r="N15" s="6" t="s">
        <v>77</v>
      </c>
      <c r="O15" s="6" t="s">
        <v>78</v>
      </c>
      <c r="P15" s="6" t="s">
        <v>77</v>
      </c>
      <c r="Q15" s="6" t="s">
        <v>77</v>
      </c>
      <c r="R15" s="6" t="s">
        <v>77</v>
      </c>
      <c r="S15" s="6" t="s">
        <v>78</v>
      </c>
      <c r="T15" s="6" t="s">
        <v>77</v>
      </c>
      <c r="U15" s="6" t="s">
        <v>77</v>
      </c>
      <c r="V15" s="6" t="s">
        <v>77</v>
      </c>
      <c r="W15" s="6" t="s">
        <v>77</v>
      </c>
      <c r="X15" s="6" t="s">
        <v>77</v>
      </c>
      <c r="Y15" s="6" t="s">
        <v>97</v>
      </c>
      <c r="Z15" s="6" t="s">
        <v>77</v>
      </c>
      <c r="AA15" s="6" t="s">
        <v>77</v>
      </c>
      <c r="AB15" s="6" t="s">
        <v>77</v>
      </c>
      <c r="AC15" s="6" t="s">
        <v>77</v>
      </c>
      <c r="AD15" s="6" t="s">
        <v>77</v>
      </c>
      <c r="AE15" s="6" t="s">
        <v>77</v>
      </c>
      <c r="AF15" s="6" t="s">
        <v>77</v>
      </c>
      <c r="AH15" s="6" t="s">
        <v>78</v>
      </c>
      <c r="AI15" s="6" t="s">
        <v>78</v>
      </c>
      <c r="AJ15" s="6" t="s">
        <v>77</v>
      </c>
      <c r="AK15" s="6" t="s">
        <v>77</v>
      </c>
      <c r="AO15" s="6" t="s">
        <v>77</v>
      </c>
      <c r="AQ15" s="6" t="s">
        <v>77</v>
      </c>
      <c r="AR15" s="6" t="s">
        <v>77</v>
      </c>
      <c r="AS15" s="6" t="s">
        <v>112</v>
      </c>
      <c r="AT15" s="6" t="s">
        <v>77</v>
      </c>
      <c r="AU15" s="6" t="s">
        <v>77</v>
      </c>
      <c r="AV15" s="6" t="s">
        <v>77</v>
      </c>
      <c r="AW15" s="6" t="s">
        <v>77</v>
      </c>
      <c r="AX15" s="6" t="s">
        <v>77</v>
      </c>
      <c r="AY15" s="6" t="s">
        <v>77</v>
      </c>
      <c r="AZ15" s="6" t="s">
        <v>77</v>
      </c>
      <c r="BA15" s="6" t="s">
        <v>77</v>
      </c>
      <c r="BB15" s="6" t="s">
        <v>77</v>
      </c>
      <c r="BC15" s="6" t="s">
        <v>77</v>
      </c>
      <c r="BE15" s="6" t="s">
        <v>77</v>
      </c>
      <c r="BG15" s="6" t="s">
        <v>77</v>
      </c>
      <c r="BH15" s="6" t="s">
        <v>77</v>
      </c>
      <c r="BI15" s="6" t="s">
        <v>77</v>
      </c>
      <c r="BJ15" s="6" t="s">
        <v>77</v>
      </c>
      <c r="BK15" s="6" t="s">
        <v>111</v>
      </c>
      <c r="BL15" s="6" t="s">
        <v>77</v>
      </c>
      <c r="BM15" s="6" t="s">
        <v>77</v>
      </c>
      <c r="BN15" s="6" t="s">
        <v>77</v>
      </c>
      <c r="BO15" s="6" t="s">
        <v>77</v>
      </c>
      <c r="BP15" s="6" t="s">
        <v>77</v>
      </c>
      <c r="BQ15" s="6" t="s">
        <v>77</v>
      </c>
      <c r="BR15" s="6" t="s">
        <v>77</v>
      </c>
      <c r="BS15" s="6" t="s">
        <v>77</v>
      </c>
      <c r="BT15" s="6" t="s">
        <v>77</v>
      </c>
      <c r="BU15" s="6" t="s">
        <v>77</v>
      </c>
      <c r="BV15" s="6" t="s">
        <v>77</v>
      </c>
      <c r="BW15" s="6" t="s">
        <v>77</v>
      </c>
      <c r="BX15" s="6" t="s">
        <v>77</v>
      </c>
      <c r="BY15" s="6" t="s">
        <v>77</v>
      </c>
      <c r="BZ15" s="6" t="s">
        <v>77</v>
      </c>
    </row>
    <row r="16" spans="1:79" s="8" customFormat="1" ht="12.75" customHeight="1">
      <c r="A16" s="7">
        <v>39738.520162037</v>
      </c>
      <c r="B16" s="7" t="s">
        <v>139</v>
      </c>
      <c r="C16" s="7"/>
      <c r="D16" s="7"/>
      <c r="E16" s="7"/>
      <c r="F16" s="7"/>
      <c r="G16" s="7"/>
      <c r="H16" s="7"/>
      <c r="I16" s="7"/>
      <c r="J16" s="7"/>
      <c r="K16" s="8" t="s">
        <v>116</v>
      </c>
      <c r="L16" s="8" t="s">
        <v>77</v>
      </c>
      <c r="M16" s="8" t="s">
        <v>78</v>
      </c>
      <c r="N16" s="8" t="s">
        <v>77</v>
      </c>
      <c r="O16" s="8" t="s">
        <v>77</v>
      </c>
      <c r="P16" s="8" t="s">
        <v>77</v>
      </c>
      <c r="Q16" s="8" t="s">
        <v>77</v>
      </c>
      <c r="R16" s="8" t="s">
        <v>78</v>
      </c>
      <c r="S16" s="8" t="s">
        <v>77</v>
      </c>
      <c r="T16" s="8" t="s">
        <v>78</v>
      </c>
      <c r="U16" s="8" t="s">
        <v>77</v>
      </c>
      <c r="V16" s="8" t="s">
        <v>77</v>
      </c>
      <c r="W16" s="8" t="s">
        <v>78</v>
      </c>
      <c r="X16" s="8" t="s">
        <v>78</v>
      </c>
      <c r="Z16" s="8" t="s">
        <v>77</v>
      </c>
      <c r="AA16" s="8" t="s">
        <v>77</v>
      </c>
      <c r="AB16" s="8" t="s">
        <v>77</v>
      </c>
      <c r="AC16" s="8" t="s">
        <v>77</v>
      </c>
      <c r="AD16" s="8" t="s">
        <v>77</v>
      </c>
      <c r="AE16" s="8" t="s">
        <v>77</v>
      </c>
      <c r="AF16" s="8" t="s">
        <v>78</v>
      </c>
      <c r="AG16" s="8" t="s">
        <v>77</v>
      </c>
      <c r="AH16" s="8" t="s">
        <v>77</v>
      </c>
      <c r="AI16" s="8" t="s">
        <v>77</v>
      </c>
      <c r="AJ16" s="8" t="s">
        <v>77</v>
      </c>
      <c r="AK16" s="8" t="s">
        <v>77</v>
      </c>
      <c r="AL16" s="8" t="s">
        <v>77</v>
      </c>
      <c r="AM16" s="8" t="s">
        <v>77</v>
      </c>
      <c r="AN16" s="8" t="s">
        <v>77</v>
      </c>
      <c r="AO16" s="8" t="s">
        <v>77</v>
      </c>
      <c r="AP16" s="8" t="s">
        <v>77</v>
      </c>
      <c r="AQ16" s="8" t="s">
        <v>77</v>
      </c>
      <c r="AR16" s="8" t="s">
        <v>77</v>
      </c>
      <c r="AS16" s="8" t="s">
        <v>140</v>
      </c>
      <c r="AT16" s="8" t="s">
        <v>77</v>
      </c>
      <c r="AU16" s="8" t="s">
        <v>77</v>
      </c>
      <c r="AV16" s="8" t="s">
        <v>77</v>
      </c>
      <c r="AW16" s="8" t="s">
        <v>77</v>
      </c>
      <c r="AX16" s="8" t="s">
        <v>77</v>
      </c>
      <c r="AY16" s="8" t="s">
        <v>77</v>
      </c>
      <c r="AZ16" s="8" t="s">
        <v>77</v>
      </c>
      <c r="BA16" s="8" t="s">
        <v>77</v>
      </c>
      <c r="BB16" s="8" t="s">
        <v>77</v>
      </c>
      <c r="BC16" s="8" t="s">
        <v>77</v>
      </c>
      <c r="BD16" s="8" t="s">
        <v>77</v>
      </c>
      <c r="BE16" s="8" t="s">
        <v>77</v>
      </c>
      <c r="BF16" s="8" t="s">
        <v>77</v>
      </c>
      <c r="BG16" s="8" t="s">
        <v>77</v>
      </c>
      <c r="BH16" s="8" t="s">
        <v>77</v>
      </c>
      <c r="BI16" s="8" t="s">
        <v>77</v>
      </c>
      <c r="BJ16" s="8" t="s">
        <v>77</v>
      </c>
      <c r="BL16" s="8" t="s">
        <v>77</v>
      </c>
      <c r="BM16" s="8" t="s">
        <v>77</v>
      </c>
      <c r="BN16" s="8" t="s">
        <v>78</v>
      </c>
      <c r="BO16" s="8" t="s">
        <v>77</v>
      </c>
      <c r="BP16" s="8" t="s">
        <v>78</v>
      </c>
      <c r="BQ16" s="8" t="s">
        <v>77</v>
      </c>
      <c r="BR16" s="8" t="s">
        <v>78</v>
      </c>
      <c r="BS16" s="8" t="s">
        <v>77</v>
      </c>
      <c r="BT16" s="8" t="s">
        <v>77</v>
      </c>
      <c r="BU16" s="8" t="s">
        <v>77</v>
      </c>
      <c r="BV16" s="8" t="s">
        <v>78</v>
      </c>
      <c r="BW16" s="8" t="s">
        <v>77</v>
      </c>
      <c r="BX16" s="8" t="s">
        <v>77</v>
      </c>
      <c r="BY16" s="8" t="s">
        <v>77</v>
      </c>
      <c r="BZ16" s="8" t="s">
        <v>77</v>
      </c>
      <c r="CA16" s="8" t="s">
        <v>141</v>
      </c>
    </row>
    <row r="17" spans="1:78" s="8" customFormat="1" ht="12.75" customHeight="1">
      <c r="A17" s="7">
        <v>39739.3100694444</v>
      </c>
      <c r="B17" s="7" t="s">
        <v>139</v>
      </c>
      <c r="C17" s="7"/>
      <c r="D17" s="7"/>
      <c r="E17" s="7"/>
      <c r="F17" s="7"/>
      <c r="G17" s="7"/>
      <c r="H17" s="7"/>
      <c r="I17" s="7"/>
      <c r="J17" s="7"/>
      <c r="K17" s="8" t="s">
        <v>142</v>
      </c>
      <c r="L17" s="8" t="s">
        <v>77</v>
      </c>
      <c r="M17" s="8" t="s">
        <v>77</v>
      </c>
      <c r="N17" s="8" t="s">
        <v>77</v>
      </c>
      <c r="O17" s="8" t="s">
        <v>78</v>
      </c>
      <c r="P17" s="8" t="s">
        <v>77</v>
      </c>
      <c r="Q17" s="8" t="s">
        <v>78</v>
      </c>
      <c r="R17" s="8" t="s">
        <v>78</v>
      </c>
      <c r="S17" s="8" t="s">
        <v>78</v>
      </c>
      <c r="T17" s="8" t="s">
        <v>78</v>
      </c>
      <c r="U17" s="8" t="s">
        <v>78</v>
      </c>
      <c r="V17" s="8" t="s">
        <v>78</v>
      </c>
      <c r="W17" s="8" t="s">
        <v>78</v>
      </c>
      <c r="X17" s="8" t="s">
        <v>78</v>
      </c>
      <c r="Z17" s="8" t="s">
        <v>77</v>
      </c>
      <c r="AA17" s="8" t="s">
        <v>77</v>
      </c>
      <c r="AB17" s="8" t="s">
        <v>77</v>
      </c>
      <c r="AC17" s="8" t="s">
        <v>77</v>
      </c>
      <c r="AD17" s="8" t="s">
        <v>77</v>
      </c>
      <c r="AE17" s="8" t="s">
        <v>77</v>
      </c>
      <c r="AF17" s="8" t="s">
        <v>77</v>
      </c>
      <c r="AG17" s="8" t="s">
        <v>78</v>
      </c>
      <c r="AH17" s="8" t="s">
        <v>77</v>
      </c>
      <c r="AI17" s="8" t="s">
        <v>78</v>
      </c>
      <c r="AJ17" s="8" t="s">
        <v>78</v>
      </c>
      <c r="AK17" s="8" t="s">
        <v>77</v>
      </c>
      <c r="AL17" s="8" t="s">
        <v>78</v>
      </c>
      <c r="AM17" s="8" t="s">
        <v>78</v>
      </c>
      <c r="AN17" s="8" t="s">
        <v>78</v>
      </c>
      <c r="AO17" s="8" t="s">
        <v>78</v>
      </c>
      <c r="AP17" s="8" t="s">
        <v>78</v>
      </c>
      <c r="AQ17" s="8" t="s">
        <v>77</v>
      </c>
      <c r="AR17" s="8" t="s">
        <v>77</v>
      </c>
      <c r="AT17" s="8" t="s">
        <v>77</v>
      </c>
      <c r="AU17" s="8" t="s">
        <v>78</v>
      </c>
      <c r="AV17" s="8" t="s">
        <v>78</v>
      </c>
      <c r="AW17" s="8" t="s">
        <v>78</v>
      </c>
      <c r="AX17" s="8" t="s">
        <v>78</v>
      </c>
      <c r="AY17" s="8" t="s">
        <v>78</v>
      </c>
      <c r="AZ17" s="8" t="s">
        <v>78</v>
      </c>
      <c r="BA17" s="8" t="s">
        <v>77</v>
      </c>
      <c r="BB17" s="8" t="s">
        <v>77</v>
      </c>
      <c r="BC17" s="8" t="s">
        <v>77</v>
      </c>
      <c r="BD17" s="8" t="s">
        <v>77</v>
      </c>
      <c r="BE17" s="8" t="s">
        <v>78</v>
      </c>
      <c r="BF17" s="8" t="s">
        <v>78</v>
      </c>
      <c r="BG17" s="8" t="s">
        <v>77</v>
      </c>
      <c r="BH17" s="8" t="s">
        <v>77</v>
      </c>
      <c r="BI17" s="8" t="s">
        <v>77</v>
      </c>
      <c r="BJ17" s="8" t="s">
        <v>78</v>
      </c>
      <c r="BL17" s="8" t="s">
        <v>78</v>
      </c>
      <c r="BM17" s="8" t="s">
        <v>78</v>
      </c>
      <c r="BN17" s="8" t="s">
        <v>77</v>
      </c>
      <c r="BO17" s="8" t="s">
        <v>77</v>
      </c>
      <c r="BP17" s="8" t="s">
        <v>78</v>
      </c>
      <c r="BQ17" s="8" t="s">
        <v>77</v>
      </c>
      <c r="BR17" s="8" t="s">
        <v>78</v>
      </c>
      <c r="BS17" s="8" t="s">
        <v>78</v>
      </c>
      <c r="BT17" s="8" t="s">
        <v>77</v>
      </c>
      <c r="BU17" s="8" t="s">
        <v>78</v>
      </c>
      <c r="BV17" s="8" t="s">
        <v>78</v>
      </c>
      <c r="BW17" s="8" t="s">
        <v>77</v>
      </c>
      <c r="BX17" s="8" t="s">
        <v>77</v>
      </c>
      <c r="BY17" s="8" t="s">
        <v>77</v>
      </c>
      <c r="BZ17" s="8" t="s">
        <v>77</v>
      </c>
    </row>
    <row r="18" spans="1:78" s="8" customFormat="1" ht="12.75" customHeight="1">
      <c r="A18" s="7">
        <v>39739.6143287037</v>
      </c>
      <c r="B18" s="7" t="s">
        <v>139</v>
      </c>
      <c r="C18" s="7"/>
      <c r="D18" s="7"/>
      <c r="E18" s="7"/>
      <c r="F18" s="7"/>
      <c r="G18" s="7"/>
      <c r="H18" s="7"/>
      <c r="I18" s="7"/>
      <c r="J18" s="7"/>
      <c r="K18" s="8" t="s">
        <v>131</v>
      </c>
      <c r="L18" s="8" t="s">
        <v>77</v>
      </c>
      <c r="M18" s="8" t="s">
        <v>78</v>
      </c>
      <c r="N18" s="8" t="s">
        <v>77</v>
      </c>
      <c r="O18" s="8" t="s">
        <v>77</v>
      </c>
      <c r="P18" s="8" t="s">
        <v>77</v>
      </c>
      <c r="Q18" s="8" t="s">
        <v>77</v>
      </c>
      <c r="R18" s="8" t="s">
        <v>78</v>
      </c>
      <c r="S18" s="8" t="s">
        <v>78</v>
      </c>
      <c r="T18" s="8" t="s">
        <v>77</v>
      </c>
      <c r="U18" s="8" t="s">
        <v>77</v>
      </c>
      <c r="V18" s="8" t="s">
        <v>77</v>
      </c>
      <c r="W18" s="8" t="s">
        <v>78</v>
      </c>
      <c r="X18" s="8" t="s">
        <v>78</v>
      </c>
      <c r="Z18" s="8" t="s">
        <v>77</v>
      </c>
      <c r="AA18" s="8" t="s">
        <v>77</v>
      </c>
      <c r="AB18" s="8" t="s">
        <v>77</v>
      </c>
      <c r="AC18" s="8" t="s">
        <v>77</v>
      </c>
      <c r="AD18" s="8" t="s">
        <v>77</v>
      </c>
      <c r="AE18" s="8" t="s">
        <v>77</v>
      </c>
      <c r="AF18" s="8" t="s">
        <v>78</v>
      </c>
      <c r="AG18" s="8" t="s">
        <v>77</v>
      </c>
      <c r="AH18" s="8" t="s">
        <v>77</v>
      </c>
      <c r="AI18" s="8" t="s">
        <v>77</v>
      </c>
      <c r="AJ18" s="8" t="s">
        <v>77</v>
      </c>
      <c r="AK18" s="8" t="s">
        <v>78</v>
      </c>
      <c r="AL18" s="8" t="s">
        <v>77</v>
      </c>
      <c r="AM18" s="8" t="s">
        <v>77</v>
      </c>
      <c r="AN18" s="8" t="s">
        <v>77</v>
      </c>
      <c r="AO18" s="8" t="s">
        <v>77</v>
      </c>
      <c r="AP18" s="8" t="s">
        <v>77</v>
      </c>
      <c r="AQ18" s="8" t="s">
        <v>78</v>
      </c>
      <c r="AR18" s="8" t="s">
        <v>77</v>
      </c>
      <c r="AT18" s="8" t="s">
        <v>77</v>
      </c>
      <c r="AU18" s="8" t="s">
        <v>77</v>
      </c>
      <c r="AV18" s="8" t="s">
        <v>77</v>
      </c>
      <c r="AW18" s="8" t="s">
        <v>77</v>
      </c>
      <c r="AX18" s="8" t="s">
        <v>77</v>
      </c>
      <c r="AY18" s="8" t="s">
        <v>77</v>
      </c>
      <c r="AZ18" s="8" t="s">
        <v>78</v>
      </c>
      <c r="BA18" s="8" t="s">
        <v>77</v>
      </c>
      <c r="BB18" s="8" t="s">
        <v>77</v>
      </c>
      <c r="BC18" s="8" t="s">
        <v>77</v>
      </c>
      <c r="BD18" s="8" t="s">
        <v>78</v>
      </c>
      <c r="BE18" s="8" t="s">
        <v>77</v>
      </c>
      <c r="BF18" s="8" t="s">
        <v>77</v>
      </c>
      <c r="BG18" s="8" t="s">
        <v>77</v>
      </c>
      <c r="BH18" s="8" t="s">
        <v>77</v>
      </c>
      <c r="BI18" s="8" t="s">
        <v>77</v>
      </c>
      <c r="BJ18" s="8" t="s">
        <v>77</v>
      </c>
      <c r="BL18" s="8" t="s">
        <v>77</v>
      </c>
      <c r="BM18" s="8" t="s">
        <v>78</v>
      </c>
      <c r="BN18" s="8" t="s">
        <v>77</v>
      </c>
      <c r="BO18" s="8" t="s">
        <v>77</v>
      </c>
      <c r="BP18" s="8" t="s">
        <v>77</v>
      </c>
      <c r="BQ18" s="8" t="s">
        <v>77</v>
      </c>
      <c r="BR18" s="8" t="s">
        <v>77</v>
      </c>
      <c r="BS18" s="8" t="s">
        <v>77</v>
      </c>
      <c r="BT18" s="8" t="s">
        <v>77</v>
      </c>
      <c r="BU18" s="8" t="s">
        <v>77</v>
      </c>
      <c r="BV18" s="8" t="s">
        <v>77</v>
      </c>
      <c r="BW18" s="8" t="s">
        <v>77</v>
      </c>
      <c r="BX18" s="8" t="s">
        <v>77</v>
      </c>
      <c r="BY18" s="8" t="s">
        <v>77</v>
      </c>
      <c r="BZ18" s="8" t="s">
        <v>77</v>
      </c>
    </row>
    <row r="19" spans="1:78" s="8" customFormat="1" ht="12.75" customHeight="1">
      <c r="A19" s="7">
        <v>39740.9994907407</v>
      </c>
      <c r="B19" s="7" t="s">
        <v>139</v>
      </c>
      <c r="C19" s="7"/>
      <c r="D19" s="7"/>
      <c r="E19" s="7"/>
      <c r="F19" s="7"/>
      <c r="G19" s="7"/>
      <c r="H19" s="7"/>
      <c r="I19" s="7"/>
      <c r="J19" s="7"/>
      <c r="K19" s="8" t="s">
        <v>126</v>
      </c>
      <c r="L19" s="8" t="s">
        <v>77</v>
      </c>
      <c r="M19" s="8" t="s">
        <v>77</v>
      </c>
      <c r="N19" s="8" t="s">
        <v>77</v>
      </c>
      <c r="O19" s="8" t="s">
        <v>78</v>
      </c>
      <c r="P19" s="8" t="s">
        <v>77</v>
      </c>
      <c r="Q19" s="8" t="s">
        <v>77</v>
      </c>
      <c r="R19" s="8" t="s">
        <v>77</v>
      </c>
      <c r="S19" s="8" t="s">
        <v>78</v>
      </c>
      <c r="T19" s="8" t="s">
        <v>77</v>
      </c>
      <c r="U19" s="8" t="s">
        <v>77</v>
      </c>
      <c r="V19" s="8" t="s">
        <v>78</v>
      </c>
      <c r="W19" s="8" t="s">
        <v>78</v>
      </c>
      <c r="X19" s="8" t="s">
        <v>78</v>
      </c>
      <c r="Z19" s="8" t="s">
        <v>77</v>
      </c>
      <c r="AA19" s="8" t="s">
        <v>77</v>
      </c>
      <c r="AB19" s="8" t="s">
        <v>77</v>
      </c>
      <c r="AC19" s="8" t="s">
        <v>77</v>
      </c>
      <c r="AD19" s="8" t="s">
        <v>77</v>
      </c>
      <c r="AE19" s="8" t="s">
        <v>77</v>
      </c>
      <c r="AF19" s="8" t="s">
        <v>77</v>
      </c>
      <c r="AG19" s="8" t="s">
        <v>77</v>
      </c>
      <c r="AH19" s="8" t="s">
        <v>77</v>
      </c>
      <c r="AI19" s="8" t="s">
        <v>77</v>
      </c>
      <c r="AJ19" s="8" t="s">
        <v>77</v>
      </c>
      <c r="AK19" s="8" t="s">
        <v>77</v>
      </c>
      <c r="AL19" s="8" t="s">
        <v>77</v>
      </c>
      <c r="AM19" s="8" t="s">
        <v>77</v>
      </c>
      <c r="AN19" s="8" t="s">
        <v>77</v>
      </c>
      <c r="AO19" s="8" t="s">
        <v>77</v>
      </c>
      <c r="AP19" s="8" t="s">
        <v>77</v>
      </c>
      <c r="AQ19" s="8" t="s">
        <v>77</v>
      </c>
      <c r="AR19" s="8" t="s">
        <v>77</v>
      </c>
      <c r="AT19" s="8" t="s">
        <v>77</v>
      </c>
      <c r="AU19" s="8" t="s">
        <v>77</v>
      </c>
      <c r="AV19" s="8" t="s">
        <v>77</v>
      </c>
      <c r="AW19" s="8" t="s">
        <v>77</v>
      </c>
      <c r="AX19" s="8" t="s">
        <v>77</v>
      </c>
      <c r="AY19" s="8" t="s">
        <v>77</v>
      </c>
      <c r="AZ19" s="8" t="s">
        <v>77</v>
      </c>
      <c r="BA19" s="8" t="s">
        <v>77</v>
      </c>
      <c r="BB19" s="8" t="s">
        <v>77</v>
      </c>
      <c r="BC19" s="8" t="s">
        <v>77</v>
      </c>
      <c r="BD19" s="8" t="s">
        <v>77</v>
      </c>
      <c r="BE19" s="8" t="s">
        <v>77</v>
      </c>
      <c r="BF19" s="8" t="s">
        <v>77</v>
      </c>
      <c r="BG19" s="8" t="s">
        <v>77</v>
      </c>
      <c r="BH19" s="8" t="s">
        <v>77</v>
      </c>
      <c r="BI19" s="8" t="s">
        <v>77</v>
      </c>
      <c r="BJ19" s="8" t="s">
        <v>77</v>
      </c>
      <c r="BL19" s="8" t="s">
        <v>77</v>
      </c>
      <c r="BM19" s="8" t="s">
        <v>77</v>
      </c>
      <c r="BN19" s="8" t="s">
        <v>77</v>
      </c>
      <c r="BO19" s="8" t="s">
        <v>77</v>
      </c>
      <c r="BP19" s="8" t="s">
        <v>77</v>
      </c>
      <c r="BQ19" s="8" t="s">
        <v>77</v>
      </c>
      <c r="BR19" s="8" t="s">
        <v>77</v>
      </c>
      <c r="BS19" s="8" t="s">
        <v>77</v>
      </c>
      <c r="BT19" s="8" t="s">
        <v>77</v>
      </c>
      <c r="BU19" s="8" t="s">
        <v>77</v>
      </c>
      <c r="BV19" s="8" t="s">
        <v>77</v>
      </c>
      <c r="BW19" s="8" t="s">
        <v>77</v>
      </c>
      <c r="BX19" s="8" t="s">
        <v>77</v>
      </c>
      <c r="BY19" s="8" t="s">
        <v>78</v>
      </c>
      <c r="BZ19" s="8" t="s">
        <v>77</v>
      </c>
    </row>
    <row r="20" spans="1:79" s="8" customFormat="1" ht="12.75" customHeight="1">
      <c r="A20" s="7">
        <v>39741.814537037</v>
      </c>
      <c r="B20" s="7" t="s">
        <v>139</v>
      </c>
      <c r="C20" s="7"/>
      <c r="D20" s="7"/>
      <c r="E20" s="7"/>
      <c r="F20" s="7"/>
      <c r="G20" s="7"/>
      <c r="H20" s="7"/>
      <c r="I20" s="7"/>
      <c r="J20" s="7"/>
      <c r="K20" s="8" t="s">
        <v>126</v>
      </c>
      <c r="L20" s="8" t="s">
        <v>77</v>
      </c>
      <c r="M20" s="8" t="s">
        <v>77</v>
      </c>
      <c r="N20" s="8" t="s">
        <v>77</v>
      </c>
      <c r="O20" s="8" t="s">
        <v>77</v>
      </c>
      <c r="P20" s="8" t="s">
        <v>77</v>
      </c>
      <c r="Q20" s="8" t="s">
        <v>77</v>
      </c>
      <c r="R20" s="8" t="s">
        <v>77</v>
      </c>
      <c r="S20" s="8" t="s">
        <v>77</v>
      </c>
      <c r="T20" s="8" t="s">
        <v>77</v>
      </c>
      <c r="U20" s="8" t="s">
        <v>77</v>
      </c>
      <c r="V20" s="8" t="s">
        <v>77</v>
      </c>
      <c r="W20" s="8" t="s">
        <v>77</v>
      </c>
      <c r="X20" s="8" t="s">
        <v>77</v>
      </c>
      <c r="Y20" s="8" t="s">
        <v>143</v>
      </c>
      <c r="Z20" s="8" t="s">
        <v>78</v>
      </c>
      <c r="AA20" s="8" t="s">
        <v>78</v>
      </c>
      <c r="AB20" s="8" t="s">
        <v>78</v>
      </c>
      <c r="AC20" s="8" t="s">
        <v>78</v>
      </c>
      <c r="AD20" s="8" t="s">
        <v>78</v>
      </c>
      <c r="AE20" s="8" t="s">
        <v>78</v>
      </c>
      <c r="AF20" s="8" t="s">
        <v>78</v>
      </c>
      <c r="AG20" s="8" t="s">
        <v>78</v>
      </c>
      <c r="AH20" s="8" t="s">
        <v>78</v>
      </c>
      <c r="AI20" s="8" t="s">
        <v>77</v>
      </c>
      <c r="AJ20" s="8" t="s">
        <v>78</v>
      </c>
      <c r="AK20" s="8" t="s">
        <v>78</v>
      </c>
      <c r="AL20" s="8" t="s">
        <v>78</v>
      </c>
      <c r="AM20" s="8" t="s">
        <v>78</v>
      </c>
      <c r="AN20" s="8" t="s">
        <v>78</v>
      </c>
      <c r="AO20" s="8" t="s">
        <v>78</v>
      </c>
      <c r="AP20" s="8" t="s">
        <v>78</v>
      </c>
      <c r="AQ20" s="8" t="s">
        <v>78</v>
      </c>
      <c r="AR20" s="8" t="s">
        <v>78</v>
      </c>
      <c r="AS20" s="8" t="s">
        <v>144</v>
      </c>
      <c r="AT20" s="8" t="s">
        <v>77</v>
      </c>
      <c r="AU20" s="8" t="s">
        <v>77</v>
      </c>
      <c r="AV20" s="8" t="s">
        <v>77</v>
      </c>
      <c r="AW20" s="8" t="s">
        <v>77</v>
      </c>
      <c r="AX20" s="8" t="s">
        <v>77</v>
      </c>
      <c r="AY20" s="8" t="s">
        <v>77</v>
      </c>
      <c r="AZ20" s="8" t="s">
        <v>78</v>
      </c>
      <c r="BA20" s="8" t="s">
        <v>77</v>
      </c>
      <c r="BB20" s="8" t="s">
        <v>77</v>
      </c>
      <c r="BC20" s="8" t="s">
        <v>77</v>
      </c>
      <c r="BD20" s="8" t="s">
        <v>77</v>
      </c>
      <c r="BE20" s="8" t="s">
        <v>77</v>
      </c>
      <c r="BF20" s="8" t="s">
        <v>77</v>
      </c>
      <c r="BG20" s="8" t="s">
        <v>78</v>
      </c>
      <c r="BH20" s="8" t="s">
        <v>77</v>
      </c>
      <c r="BI20" s="8" t="s">
        <v>77</v>
      </c>
      <c r="BJ20" s="8" t="s">
        <v>77</v>
      </c>
      <c r="BK20" s="8" t="s">
        <v>145</v>
      </c>
      <c r="BL20" s="8" t="s">
        <v>77</v>
      </c>
      <c r="BM20" s="8" t="s">
        <v>77</v>
      </c>
      <c r="BN20" s="8" t="s">
        <v>77</v>
      </c>
      <c r="BO20" s="8" t="s">
        <v>78</v>
      </c>
      <c r="BP20" s="8" t="s">
        <v>77</v>
      </c>
      <c r="BQ20" s="8" t="s">
        <v>77</v>
      </c>
      <c r="BR20" s="8" t="s">
        <v>78</v>
      </c>
      <c r="BS20" s="8" t="s">
        <v>77</v>
      </c>
      <c r="BT20" s="8" t="s">
        <v>77</v>
      </c>
      <c r="BU20" s="8" t="s">
        <v>77</v>
      </c>
      <c r="BV20" s="8" t="s">
        <v>77</v>
      </c>
      <c r="BW20" s="8" t="s">
        <v>77</v>
      </c>
      <c r="BX20" s="8" t="s">
        <v>77</v>
      </c>
      <c r="BY20" s="8" t="s">
        <v>78</v>
      </c>
      <c r="BZ20" s="8" t="s">
        <v>77</v>
      </c>
      <c r="CA20" s="8" t="s">
        <v>146</v>
      </c>
    </row>
    <row r="21" spans="1:79" s="8" customFormat="1" ht="12.75" customHeight="1">
      <c r="A21" s="7">
        <v>39742.0174421296</v>
      </c>
      <c r="B21" s="7" t="s">
        <v>139</v>
      </c>
      <c r="C21" s="7"/>
      <c r="D21" s="7"/>
      <c r="E21" s="7"/>
      <c r="F21" s="7"/>
      <c r="G21" s="7"/>
      <c r="H21" s="7"/>
      <c r="I21" s="7"/>
      <c r="J21" s="7"/>
      <c r="K21" s="8" t="s">
        <v>128</v>
      </c>
      <c r="L21" s="8" t="s">
        <v>78</v>
      </c>
      <c r="M21" s="8" t="s">
        <v>78</v>
      </c>
      <c r="N21" s="8" t="s">
        <v>78</v>
      </c>
      <c r="O21" s="8" t="s">
        <v>78</v>
      </c>
      <c r="P21" s="8" t="s">
        <v>77</v>
      </c>
      <c r="Q21" s="8" t="s">
        <v>77</v>
      </c>
      <c r="R21" s="8" t="s">
        <v>78</v>
      </c>
      <c r="S21" s="8" t="s">
        <v>77</v>
      </c>
      <c r="T21" s="8" t="s">
        <v>77</v>
      </c>
      <c r="U21" s="8" t="s">
        <v>77</v>
      </c>
      <c r="V21" s="8" t="s">
        <v>78</v>
      </c>
      <c r="W21" s="8" t="s">
        <v>78</v>
      </c>
      <c r="X21" s="8" t="s">
        <v>77</v>
      </c>
      <c r="Y21" s="8" t="s">
        <v>123</v>
      </c>
      <c r="Z21" s="8" t="s">
        <v>77</v>
      </c>
      <c r="AA21" s="8" t="s">
        <v>77</v>
      </c>
      <c r="AB21" s="8" t="s">
        <v>77</v>
      </c>
      <c r="AC21" s="8" t="s">
        <v>77</v>
      </c>
      <c r="AD21" s="8" t="s">
        <v>77</v>
      </c>
      <c r="AE21" s="8" t="s">
        <v>77</v>
      </c>
      <c r="AF21" s="8" t="s">
        <v>78</v>
      </c>
      <c r="AH21" s="8" t="s">
        <v>77</v>
      </c>
      <c r="AI21" s="8" t="s">
        <v>77</v>
      </c>
      <c r="AJ21" s="8" t="s">
        <v>77</v>
      </c>
      <c r="AK21" s="8" t="s">
        <v>77</v>
      </c>
      <c r="AM21" s="8" t="s">
        <v>77</v>
      </c>
      <c r="AO21" s="8" t="s">
        <v>77</v>
      </c>
      <c r="AP21" s="8" t="s">
        <v>78</v>
      </c>
      <c r="AQ21" s="8" t="s">
        <v>78</v>
      </c>
      <c r="AR21" s="8" t="s">
        <v>77</v>
      </c>
      <c r="AS21" s="8" t="s">
        <v>124</v>
      </c>
      <c r="AT21" s="8" t="s">
        <v>77</v>
      </c>
      <c r="AU21" s="8" t="s">
        <v>77</v>
      </c>
      <c r="AV21" s="8" t="s">
        <v>77</v>
      </c>
      <c r="AW21" s="8" t="s">
        <v>77</v>
      </c>
      <c r="AX21" s="8" t="s">
        <v>77</v>
      </c>
      <c r="AY21" s="8" t="s">
        <v>77</v>
      </c>
      <c r="AZ21" s="8" t="s">
        <v>78</v>
      </c>
      <c r="BA21" s="8" t="s">
        <v>77</v>
      </c>
      <c r="BC21" s="8" t="s">
        <v>77</v>
      </c>
      <c r="BE21" s="8" t="s">
        <v>77</v>
      </c>
      <c r="BF21" s="8" t="s">
        <v>77</v>
      </c>
      <c r="BH21" s="8" t="s">
        <v>77</v>
      </c>
      <c r="BK21" s="8" t="s">
        <v>125</v>
      </c>
      <c r="BL21" s="8" t="s">
        <v>77</v>
      </c>
      <c r="BM21" s="8" t="s">
        <v>77</v>
      </c>
      <c r="BO21" s="8" t="s">
        <v>77</v>
      </c>
      <c r="BP21" s="8" t="s">
        <v>78</v>
      </c>
      <c r="BQ21" s="8" t="s">
        <v>77</v>
      </c>
      <c r="BS21" s="8" t="s">
        <v>77</v>
      </c>
      <c r="BT21" s="8" t="s">
        <v>77</v>
      </c>
      <c r="BV21" s="8" t="s">
        <v>77</v>
      </c>
      <c r="BW21" s="8" t="s">
        <v>77</v>
      </c>
      <c r="BX21" s="8" t="s">
        <v>77</v>
      </c>
      <c r="BZ21" s="8" t="s">
        <v>77</v>
      </c>
      <c r="CA21" s="8" t="s">
        <v>148</v>
      </c>
    </row>
    <row r="22" spans="1:78" s="8" customFormat="1" ht="12.75" customHeight="1">
      <c r="A22" s="7">
        <v>39742.5574537037</v>
      </c>
      <c r="B22" s="7" t="s">
        <v>139</v>
      </c>
      <c r="C22" s="7"/>
      <c r="D22" s="7"/>
      <c r="E22" s="7"/>
      <c r="F22" s="7"/>
      <c r="G22" s="7"/>
      <c r="H22" s="7"/>
      <c r="I22" s="7"/>
      <c r="J22" s="7"/>
      <c r="K22" s="8" t="s">
        <v>149</v>
      </c>
      <c r="L22" s="8" t="s">
        <v>77</v>
      </c>
      <c r="M22" s="8" t="s">
        <v>77</v>
      </c>
      <c r="N22" s="8" t="s">
        <v>77</v>
      </c>
      <c r="O22" s="8" t="s">
        <v>77</v>
      </c>
      <c r="P22" s="8" t="s">
        <v>77</v>
      </c>
      <c r="Q22" s="8" t="s">
        <v>77</v>
      </c>
      <c r="R22" s="8" t="s">
        <v>78</v>
      </c>
      <c r="S22" s="8" t="s">
        <v>78</v>
      </c>
      <c r="T22" s="8" t="s">
        <v>77</v>
      </c>
      <c r="U22" s="8" t="s">
        <v>77</v>
      </c>
      <c r="V22" s="8" t="s">
        <v>78</v>
      </c>
      <c r="W22" s="8" t="s">
        <v>77</v>
      </c>
      <c r="X22" s="8" t="s">
        <v>78</v>
      </c>
      <c r="Y22" s="8" t="s">
        <v>150</v>
      </c>
      <c r="Z22" s="8" t="s">
        <v>77</v>
      </c>
      <c r="AA22" s="8" t="s">
        <v>78</v>
      </c>
      <c r="AB22" s="8" t="s">
        <v>78</v>
      </c>
      <c r="AC22" s="8" t="s">
        <v>77</v>
      </c>
      <c r="AD22" s="8" t="s">
        <v>77</v>
      </c>
      <c r="AE22" s="8" t="s">
        <v>77</v>
      </c>
      <c r="AF22" s="8" t="s">
        <v>78</v>
      </c>
      <c r="AG22" s="8" t="s">
        <v>77</v>
      </c>
      <c r="AH22" s="8" t="s">
        <v>77</v>
      </c>
      <c r="AI22" s="8" t="s">
        <v>77</v>
      </c>
      <c r="AJ22" s="8" t="s">
        <v>77</v>
      </c>
      <c r="AK22" s="8" t="s">
        <v>77</v>
      </c>
      <c r="AL22" s="8" t="s">
        <v>77</v>
      </c>
      <c r="AM22" s="8" t="s">
        <v>77</v>
      </c>
      <c r="AN22" s="8" t="s">
        <v>77</v>
      </c>
      <c r="AO22" s="8" t="s">
        <v>77</v>
      </c>
      <c r="AP22" s="8" t="s">
        <v>77</v>
      </c>
      <c r="AQ22" s="8" t="s">
        <v>77</v>
      </c>
      <c r="AR22" s="8" t="s">
        <v>77</v>
      </c>
      <c r="AS22" s="8" t="s">
        <v>151</v>
      </c>
      <c r="AT22" s="8" t="s">
        <v>77</v>
      </c>
      <c r="AU22" s="8" t="s">
        <v>78</v>
      </c>
      <c r="AV22" s="8" t="s">
        <v>77</v>
      </c>
      <c r="AW22" s="8" t="s">
        <v>77</v>
      </c>
      <c r="AX22" s="8" t="s">
        <v>77</v>
      </c>
      <c r="AY22" s="8" t="s">
        <v>77</v>
      </c>
      <c r="AZ22" s="8" t="s">
        <v>77</v>
      </c>
      <c r="BA22" s="8" t="s">
        <v>77</v>
      </c>
      <c r="BB22" s="8" t="s">
        <v>77</v>
      </c>
      <c r="BC22" s="8" t="s">
        <v>77</v>
      </c>
      <c r="BD22" s="8" t="s">
        <v>77</v>
      </c>
      <c r="BE22" s="8" t="s">
        <v>77</v>
      </c>
      <c r="BF22" s="8" t="s">
        <v>77</v>
      </c>
      <c r="BG22" s="8" t="s">
        <v>77</v>
      </c>
      <c r="BH22" s="8" t="s">
        <v>77</v>
      </c>
      <c r="BI22" s="8" t="s">
        <v>77</v>
      </c>
      <c r="BJ22" s="8" t="s">
        <v>77</v>
      </c>
      <c r="BK22" s="8" t="s">
        <v>134</v>
      </c>
      <c r="BL22" s="8" t="s">
        <v>77</v>
      </c>
      <c r="BM22" s="8" t="s">
        <v>77</v>
      </c>
      <c r="BN22" s="8" t="s">
        <v>77</v>
      </c>
      <c r="BO22" s="8" t="s">
        <v>78</v>
      </c>
      <c r="BP22" s="8" t="s">
        <v>77</v>
      </c>
      <c r="BQ22" s="8" t="s">
        <v>77</v>
      </c>
      <c r="BR22" s="8" t="s">
        <v>77</v>
      </c>
      <c r="BS22" s="8" t="s">
        <v>77</v>
      </c>
      <c r="BT22" s="8" t="s">
        <v>77</v>
      </c>
      <c r="BU22" s="8" t="s">
        <v>77</v>
      </c>
      <c r="BV22" s="8" t="s">
        <v>77</v>
      </c>
      <c r="BW22" s="8" t="s">
        <v>77</v>
      </c>
      <c r="BX22" s="8" t="s">
        <v>77</v>
      </c>
      <c r="BY22" s="8" t="s">
        <v>77</v>
      </c>
      <c r="BZ22" s="8" t="s">
        <v>77</v>
      </c>
    </row>
    <row r="23" spans="1:78" s="8" customFormat="1" ht="12.75" customHeight="1">
      <c r="A23" s="7">
        <v>39742.5746180556</v>
      </c>
      <c r="B23" s="7" t="s">
        <v>139</v>
      </c>
      <c r="C23" s="7"/>
      <c r="D23" s="7"/>
      <c r="E23" s="7"/>
      <c r="F23" s="7"/>
      <c r="G23" s="7"/>
      <c r="H23" s="7"/>
      <c r="I23" s="7"/>
      <c r="J23" s="7"/>
      <c r="K23" s="8" t="s">
        <v>131</v>
      </c>
      <c r="L23" s="8" t="s">
        <v>77</v>
      </c>
      <c r="M23" s="8" t="s">
        <v>77</v>
      </c>
      <c r="N23" s="8" t="s">
        <v>77</v>
      </c>
      <c r="O23" s="8" t="s">
        <v>77</v>
      </c>
      <c r="P23" s="8" t="s">
        <v>77</v>
      </c>
      <c r="Q23" s="8" t="s">
        <v>77</v>
      </c>
      <c r="R23" s="8" t="s">
        <v>77</v>
      </c>
      <c r="S23" s="8" t="s">
        <v>77</v>
      </c>
      <c r="T23" s="8" t="s">
        <v>77</v>
      </c>
      <c r="U23" s="8" t="s">
        <v>77</v>
      </c>
      <c r="V23" s="8" t="s">
        <v>77</v>
      </c>
      <c r="W23" s="8" t="s">
        <v>77</v>
      </c>
      <c r="X23" s="8" t="s">
        <v>77</v>
      </c>
      <c r="Y23" s="8" t="s">
        <v>135</v>
      </c>
      <c r="Z23" s="8" t="s">
        <v>78</v>
      </c>
      <c r="AA23" s="8" t="s">
        <v>78</v>
      </c>
      <c r="AB23" s="8" t="s">
        <v>78</v>
      </c>
      <c r="AC23" s="8" t="s">
        <v>78</v>
      </c>
      <c r="AD23" s="8" t="s">
        <v>78</v>
      </c>
      <c r="AE23" s="8" t="s">
        <v>78</v>
      </c>
      <c r="AF23" s="8" t="s">
        <v>77</v>
      </c>
      <c r="AG23" s="8" t="s">
        <v>78</v>
      </c>
      <c r="AH23" s="8" t="s">
        <v>78</v>
      </c>
      <c r="AI23" s="8" t="s">
        <v>78</v>
      </c>
      <c r="AJ23" s="8" t="s">
        <v>78</v>
      </c>
      <c r="AK23" s="8" t="s">
        <v>78</v>
      </c>
      <c r="AL23" s="8" t="s">
        <v>78</v>
      </c>
      <c r="AM23" s="8" t="s">
        <v>78</v>
      </c>
      <c r="AN23" s="8" t="s">
        <v>77</v>
      </c>
      <c r="AO23" s="8" t="s">
        <v>78</v>
      </c>
      <c r="AP23" s="8" t="s">
        <v>77</v>
      </c>
      <c r="AQ23" s="8" t="s">
        <v>78</v>
      </c>
      <c r="AR23" s="8" t="s">
        <v>78</v>
      </c>
      <c r="AT23" s="8" t="s">
        <v>77</v>
      </c>
      <c r="AU23" s="8" t="s">
        <v>77</v>
      </c>
      <c r="AV23" s="8" t="s">
        <v>77</v>
      </c>
      <c r="AW23" s="8" t="s">
        <v>78</v>
      </c>
      <c r="AX23" s="8" t="s">
        <v>77</v>
      </c>
      <c r="AY23" s="8" t="s">
        <v>77</v>
      </c>
      <c r="AZ23" s="8" t="s">
        <v>78</v>
      </c>
      <c r="BA23" s="8" t="s">
        <v>77</v>
      </c>
      <c r="BB23" s="8" t="s">
        <v>77</v>
      </c>
      <c r="BC23" s="8" t="s">
        <v>77</v>
      </c>
      <c r="BD23" s="8" t="s">
        <v>78</v>
      </c>
      <c r="BE23" s="8" t="s">
        <v>77</v>
      </c>
      <c r="BF23" s="8" t="s">
        <v>77</v>
      </c>
      <c r="BG23" s="8" t="s">
        <v>78</v>
      </c>
      <c r="BH23" s="8" t="s">
        <v>78</v>
      </c>
      <c r="BI23" s="8" t="s">
        <v>77</v>
      </c>
      <c r="BJ23" s="8" t="s">
        <v>78</v>
      </c>
      <c r="BL23" s="8" t="s">
        <v>78</v>
      </c>
      <c r="BM23" s="8" t="s">
        <v>78</v>
      </c>
      <c r="BN23" s="8" t="s">
        <v>78</v>
      </c>
      <c r="BO23" s="8" t="s">
        <v>78</v>
      </c>
      <c r="BP23" s="8" t="s">
        <v>78</v>
      </c>
      <c r="BQ23" s="8" t="s">
        <v>78</v>
      </c>
      <c r="BR23" s="8" t="s">
        <v>77</v>
      </c>
      <c r="BS23" s="8" t="s">
        <v>78</v>
      </c>
      <c r="BT23" s="8" t="s">
        <v>78</v>
      </c>
      <c r="BU23" s="8" t="s">
        <v>78</v>
      </c>
      <c r="BV23" s="8" t="s">
        <v>78</v>
      </c>
      <c r="BW23" s="8" t="s">
        <v>78</v>
      </c>
      <c r="BX23" s="8" t="s">
        <v>78</v>
      </c>
      <c r="BY23" s="8" t="s">
        <v>78</v>
      </c>
      <c r="BZ23" s="8" t="s">
        <v>78</v>
      </c>
    </row>
    <row r="24" spans="1:79" s="8" customFormat="1" ht="12.75" customHeight="1">
      <c r="A24" s="7">
        <v>39744.6697222222</v>
      </c>
      <c r="B24" s="7" t="s">
        <v>139</v>
      </c>
      <c r="C24" s="7"/>
      <c r="D24" s="7"/>
      <c r="E24" s="7"/>
      <c r="F24" s="7"/>
      <c r="G24" s="7"/>
      <c r="H24" s="7"/>
      <c r="I24" s="7"/>
      <c r="J24" s="7"/>
      <c r="K24" s="8" t="s">
        <v>128</v>
      </c>
      <c r="L24" s="8" t="s">
        <v>77</v>
      </c>
      <c r="M24" s="8" t="s">
        <v>77</v>
      </c>
      <c r="N24" s="8" t="s">
        <v>77</v>
      </c>
      <c r="O24" s="8" t="s">
        <v>77</v>
      </c>
      <c r="P24" s="8" t="s">
        <v>77</v>
      </c>
      <c r="Q24" s="8" t="s">
        <v>77</v>
      </c>
      <c r="R24" s="8" t="s">
        <v>78</v>
      </c>
      <c r="S24" s="8" t="s">
        <v>77</v>
      </c>
      <c r="T24" s="8" t="s">
        <v>77</v>
      </c>
      <c r="U24" s="8" t="s">
        <v>77</v>
      </c>
      <c r="V24" s="8" t="s">
        <v>78</v>
      </c>
      <c r="W24" s="8" t="s">
        <v>77</v>
      </c>
      <c r="X24" s="8" t="s">
        <v>77</v>
      </c>
      <c r="Y24" s="8" t="s">
        <v>153</v>
      </c>
      <c r="Z24" s="8" t="s">
        <v>77</v>
      </c>
      <c r="AA24" s="8" t="s">
        <v>78</v>
      </c>
      <c r="AB24" s="8" t="s">
        <v>77</v>
      </c>
      <c r="AC24" s="8" t="s">
        <v>77</v>
      </c>
      <c r="AD24" s="8" t="s">
        <v>77</v>
      </c>
      <c r="AE24" s="8" t="s">
        <v>77</v>
      </c>
      <c r="AF24" s="8" t="s">
        <v>78</v>
      </c>
      <c r="AG24" s="8" t="s">
        <v>77</v>
      </c>
      <c r="AH24" s="8" t="s">
        <v>77</v>
      </c>
      <c r="AI24" s="8" t="s">
        <v>77</v>
      </c>
      <c r="AJ24" s="8" t="s">
        <v>77</v>
      </c>
      <c r="AK24" s="8" t="s">
        <v>77</v>
      </c>
      <c r="AL24" s="8" t="s">
        <v>77</v>
      </c>
      <c r="AM24" s="8" t="s">
        <v>78</v>
      </c>
      <c r="AN24" s="8" t="s">
        <v>77</v>
      </c>
      <c r="AO24" s="8" t="s">
        <v>77</v>
      </c>
      <c r="AP24" s="8" t="s">
        <v>77</v>
      </c>
      <c r="AQ24" s="8" t="s">
        <v>77</v>
      </c>
      <c r="AR24" s="8" t="s">
        <v>77</v>
      </c>
      <c r="AS24" s="8" t="s">
        <v>147</v>
      </c>
      <c r="AT24" s="8" t="s">
        <v>77</v>
      </c>
      <c r="AU24" s="8" t="s">
        <v>78</v>
      </c>
      <c r="AV24" s="8" t="s">
        <v>77</v>
      </c>
      <c r="AW24" s="8" t="s">
        <v>77</v>
      </c>
      <c r="AX24" s="8" t="s">
        <v>77</v>
      </c>
      <c r="AY24" s="8" t="s">
        <v>77</v>
      </c>
      <c r="AZ24" s="8" t="s">
        <v>78</v>
      </c>
      <c r="BA24" s="8" t="s">
        <v>77</v>
      </c>
      <c r="BB24" s="8" t="s">
        <v>77</v>
      </c>
      <c r="BC24" s="8" t="s">
        <v>77</v>
      </c>
      <c r="BD24" s="8" t="s">
        <v>77</v>
      </c>
      <c r="BE24" s="8" t="s">
        <v>77</v>
      </c>
      <c r="BF24" s="8" t="s">
        <v>77</v>
      </c>
      <c r="BG24" s="8" t="s">
        <v>77</v>
      </c>
      <c r="BH24" s="8" t="s">
        <v>77</v>
      </c>
      <c r="BI24" s="8" t="s">
        <v>77</v>
      </c>
      <c r="BJ24" s="8" t="s">
        <v>77</v>
      </c>
      <c r="BK24" s="8" t="s">
        <v>158</v>
      </c>
      <c r="BL24" s="8" t="s">
        <v>77</v>
      </c>
      <c r="BM24" s="8" t="s">
        <v>77</v>
      </c>
      <c r="BN24" s="8" t="s">
        <v>77</v>
      </c>
      <c r="BO24" s="8" t="s">
        <v>77</v>
      </c>
      <c r="BP24" s="8" t="s">
        <v>78</v>
      </c>
      <c r="BQ24" s="8" t="s">
        <v>77</v>
      </c>
      <c r="BR24" s="8" t="s">
        <v>78</v>
      </c>
      <c r="BS24" s="8" t="s">
        <v>77</v>
      </c>
      <c r="BT24" s="8" t="s">
        <v>77</v>
      </c>
      <c r="BU24" s="8" t="s">
        <v>77</v>
      </c>
      <c r="BV24" s="8" t="s">
        <v>78</v>
      </c>
      <c r="BW24" s="8" t="s">
        <v>77</v>
      </c>
      <c r="BX24" s="8" t="s">
        <v>77</v>
      </c>
      <c r="BY24" s="8" t="s">
        <v>77</v>
      </c>
      <c r="BZ24" s="8" t="s">
        <v>77</v>
      </c>
      <c r="CA24" s="8" t="s">
        <v>159</v>
      </c>
    </row>
    <row r="25" spans="1:79" s="8" customFormat="1" ht="12.75" customHeight="1">
      <c r="A25" s="7">
        <v>39751.078587963</v>
      </c>
      <c r="B25" s="7" t="s">
        <v>139</v>
      </c>
      <c r="C25" s="7"/>
      <c r="D25" s="7"/>
      <c r="E25" s="7"/>
      <c r="F25" s="7"/>
      <c r="G25" s="7"/>
      <c r="H25" s="7"/>
      <c r="I25" s="7"/>
      <c r="J25" s="7"/>
      <c r="K25" s="8" t="s">
        <v>160</v>
      </c>
      <c r="L25" s="8" t="s">
        <v>77</v>
      </c>
      <c r="M25" s="8" t="s">
        <v>77</v>
      </c>
      <c r="N25" s="8" t="s">
        <v>77</v>
      </c>
      <c r="O25" s="8" t="s">
        <v>77</v>
      </c>
      <c r="P25" s="8" t="s">
        <v>77</v>
      </c>
      <c r="Q25" s="8" t="s">
        <v>77</v>
      </c>
      <c r="R25" s="8" t="s">
        <v>78</v>
      </c>
      <c r="S25" s="8" t="s">
        <v>77</v>
      </c>
      <c r="T25" s="8" t="s">
        <v>77</v>
      </c>
      <c r="U25" s="8" t="s">
        <v>77</v>
      </c>
      <c r="V25" s="8" t="s">
        <v>77</v>
      </c>
      <c r="W25" s="8" t="s">
        <v>77</v>
      </c>
      <c r="X25" s="8" t="s">
        <v>77</v>
      </c>
      <c r="Y25" s="8" t="s">
        <v>152</v>
      </c>
      <c r="Z25" s="8" t="s">
        <v>77</v>
      </c>
      <c r="AA25" s="8" t="s">
        <v>77</v>
      </c>
      <c r="AB25" s="8" t="s">
        <v>77</v>
      </c>
      <c r="AC25" s="8" t="s">
        <v>77</v>
      </c>
      <c r="AD25" s="8" t="s">
        <v>77</v>
      </c>
      <c r="AE25" s="8" t="s">
        <v>78</v>
      </c>
      <c r="AF25" s="8" t="s">
        <v>78</v>
      </c>
      <c r="AG25" s="8" t="s">
        <v>77</v>
      </c>
      <c r="AH25" s="8" t="s">
        <v>78</v>
      </c>
      <c r="AI25" s="8" t="s">
        <v>78</v>
      </c>
      <c r="AJ25" s="8" t="s">
        <v>78</v>
      </c>
      <c r="AK25" s="8" t="s">
        <v>78</v>
      </c>
      <c r="AL25" s="8" t="s">
        <v>77</v>
      </c>
      <c r="AM25" s="8" t="s">
        <v>77</v>
      </c>
      <c r="AN25" s="8" t="s">
        <v>78</v>
      </c>
      <c r="AO25" s="8" t="s">
        <v>77</v>
      </c>
      <c r="AP25" s="8" t="s">
        <v>78</v>
      </c>
      <c r="AQ25" s="8" t="s">
        <v>77</v>
      </c>
      <c r="AR25" s="8" t="s">
        <v>77</v>
      </c>
      <c r="AS25" s="8" t="s">
        <v>154</v>
      </c>
      <c r="AT25" s="8" t="s">
        <v>77</v>
      </c>
      <c r="AU25" s="8" t="s">
        <v>77</v>
      </c>
      <c r="AV25" s="8" t="s">
        <v>77</v>
      </c>
      <c r="AW25" s="8" t="s">
        <v>77</v>
      </c>
      <c r="BK25" s="8" t="s">
        <v>155</v>
      </c>
      <c r="CA25" s="8" t="s">
        <v>156</v>
      </c>
    </row>
    <row r="26" spans="1:79" s="8" customFormat="1" ht="12.75" customHeight="1">
      <c r="A26" s="7">
        <v>39751.0936342593</v>
      </c>
      <c r="B26" s="7" t="s">
        <v>139</v>
      </c>
      <c r="C26" s="7"/>
      <c r="D26" s="7"/>
      <c r="E26" s="7"/>
      <c r="F26" s="7"/>
      <c r="G26" s="7"/>
      <c r="H26" s="7"/>
      <c r="I26" s="7"/>
      <c r="J26" s="7"/>
      <c r="K26" s="8" t="s">
        <v>157</v>
      </c>
      <c r="L26" s="8" t="s">
        <v>77</v>
      </c>
      <c r="M26" s="8" t="s">
        <v>77</v>
      </c>
      <c r="N26" s="8" t="s">
        <v>77</v>
      </c>
      <c r="O26" s="8" t="s">
        <v>77</v>
      </c>
      <c r="P26" s="8" t="s">
        <v>77</v>
      </c>
      <c r="Q26" s="8" t="s">
        <v>77</v>
      </c>
      <c r="R26" s="8" t="s">
        <v>77</v>
      </c>
      <c r="S26" s="8" t="s">
        <v>77</v>
      </c>
      <c r="T26" s="8" t="s">
        <v>77</v>
      </c>
      <c r="U26" s="8" t="s">
        <v>77</v>
      </c>
      <c r="V26" s="8" t="s">
        <v>77</v>
      </c>
      <c r="W26" s="8" t="s">
        <v>77</v>
      </c>
      <c r="X26" s="8" t="s">
        <v>77</v>
      </c>
      <c r="Z26" s="8" t="s">
        <v>77</v>
      </c>
      <c r="AA26" s="8" t="s">
        <v>77</v>
      </c>
      <c r="AB26" s="8" t="s">
        <v>77</v>
      </c>
      <c r="AC26" s="8" t="s">
        <v>77</v>
      </c>
      <c r="AD26" s="8" t="s">
        <v>77</v>
      </c>
      <c r="AE26" s="8" t="s">
        <v>77</v>
      </c>
      <c r="AF26" s="8" t="s">
        <v>77</v>
      </c>
      <c r="AG26" s="8" t="s">
        <v>77</v>
      </c>
      <c r="AH26" s="8" t="s">
        <v>77</v>
      </c>
      <c r="AI26" s="8" t="s">
        <v>77</v>
      </c>
      <c r="AJ26" s="8" t="s">
        <v>77</v>
      </c>
      <c r="AK26" s="8" t="s">
        <v>77</v>
      </c>
      <c r="AL26" s="8" t="s">
        <v>77</v>
      </c>
      <c r="AM26" s="8" t="s">
        <v>77</v>
      </c>
      <c r="AN26" s="8" t="s">
        <v>78</v>
      </c>
      <c r="AO26" s="8" t="s">
        <v>77</v>
      </c>
      <c r="AP26" s="8" t="s">
        <v>77</v>
      </c>
      <c r="AQ26" s="8" t="s">
        <v>77</v>
      </c>
      <c r="AR26" s="8" t="s">
        <v>77</v>
      </c>
      <c r="AS26" s="8" t="s">
        <v>161</v>
      </c>
      <c r="AT26" s="8" t="s">
        <v>77</v>
      </c>
      <c r="AU26" s="8" t="s">
        <v>78</v>
      </c>
      <c r="AV26" s="8" t="s">
        <v>77</v>
      </c>
      <c r="AW26" s="8" t="s">
        <v>77</v>
      </c>
      <c r="AX26" s="8" t="s">
        <v>77</v>
      </c>
      <c r="AY26" s="8" t="s">
        <v>77</v>
      </c>
      <c r="AZ26" s="8" t="s">
        <v>77</v>
      </c>
      <c r="BA26" s="8" t="s">
        <v>77</v>
      </c>
      <c r="BB26" s="8" t="s">
        <v>77</v>
      </c>
      <c r="BC26" s="8" t="s">
        <v>77</v>
      </c>
      <c r="BD26" s="8" t="s">
        <v>77</v>
      </c>
      <c r="BE26" s="8" t="s">
        <v>77</v>
      </c>
      <c r="BF26" s="8" t="s">
        <v>77</v>
      </c>
      <c r="BG26" s="8" t="s">
        <v>77</v>
      </c>
      <c r="BH26" s="8" t="s">
        <v>77</v>
      </c>
      <c r="BI26" s="8" t="s">
        <v>77</v>
      </c>
      <c r="BJ26" s="8" t="s">
        <v>77</v>
      </c>
      <c r="BK26" s="8" t="s">
        <v>162</v>
      </c>
      <c r="BL26" s="8" t="s">
        <v>77</v>
      </c>
      <c r="BM26" s="8" t="s">
        <v>77</v>
      </c>
      <c r="BN26" s="8" t="s">
        <v>77</v>
      </c>
      <c r="BO26" s="8" t="s">
        <v>77</v>
      </c>
      <c r="BQ26" s="8" t="s">
        <v>77</v>
      </c>
      <c r="BR26" s="8" t="s">
        <v>78</v>
      </c>
      <c r="BS26" s="8" t="s">
        <v>77</v>
      </c>
      <c r="BU26" s="8" t="s">
        <v>77</v>
      </c>
      <c r="BV26" s="8" t="s">
        <v>77</v>
      </c>
      <c r="BW26" s="8" t="s">
        <v>77</v>
      </c>
      <c r="BX26" s="8" t="s">
        <v>77</v>
      </c>
      <c r="BY26" s="8" t="s">
        <v>77</v>
      </c>
      <c r="CA26" s="8" t="s">
        <v>163</v>
      </c>
    </row>
    <row r="27" spans="1:79" s="8" customFormat="1" ht="12.75" customHeight="1">
      <c r="A27" s="7">
        <v>39751.1086111111</v>
      </c>
      <c r="B27" s="7" t="s">
        <v>139</v>
      </c>
      <c r="C27" s="7"/>
      <c r="D27" s="7"/>
      <c r="E27" s="7"/>
      <c r="F27" s="7"/>
      <c r="G27" s="7"/>
      <c r="H27" s="7"/>
      <c r="I27" s="7"/>
      <c r="J27" s="7"/>
      <c r="K27" s="8" t="s">
        <v>160</v>
      </c>
      <c r="AS27" s="8" t="s">
        <v>164</v>
      </c>
      <c r="AX27" s="8" t="s">
        <v>77</v>
      </c>
      <c r="AY27" s="8" t="s">
        <v>77</v>
      </c>
      <c r="AZ27" s="8" t="s">
        <v>77</v>
      </c>
      <c r="BA27" s="8" t="s">
        <v>77</v>
      </c>
      <c r="BB27" s="8" t="s">
        <v>77</v>
      </c>
      <c r="BC27" s="8" t="s">
        <v>77</v>
      </c>
      <c r="BD27" s="8" t="s">
        <v>78</v>
      </c>
      <c r="BE27" s="8" t="s">
        <v>77</v>
      </c>
      <c r="BF27" s="8" t="s">
        <v>77</v>
      </c>
      <c r="BG27" s="8" t="s">
        <v>77</v>
      </c>
      <c r="BH27" s="8" t="s">
        <v>77</v>
      </c>
      <c r="BI27" s="8" t="s">
        <v>77</v>
      </c>
      <c r="BJ27" s="8" t="s">
        <v>77</v>
      </c>
      <c r="BK27" s="8" t="s">
        <v>165</v>
      </c>
      <c r="BL27" s="8" t="s">
        <v>78</v>
      </c>
      <c r="BM27" s="8" t="s">
        <v>78</v>
      </c>
      <c r="BN27" s="8" t="s">
        <v>77</v>
      </c>
      <c r="BO27" s="8" t="s">
        <v>78</v>
      </c>
      <c r="BP27" s="8" t="s">
        <v>77</v>
      </c>
      <c r="BQ27" s="8" t="s">
        <v>78</v>
      </c>
      <c r="BR27" s="8" t="s">
        <v>77</v>
      </c>
      <c r="BS27" s="8" t="s">
        <v>77</v>
      </c>
      <c r="BT27" s="8" t="s">
        <v>77</v>
      </c>
      <c r="BU27" s="8" t="s">
        <v>77</v>
      </c>
      <c r="BV27" s="8" t="s">
        <v>77</v>
      </c>
      <c r="BW27" s="8" t="s">
        <v>77</v>
      </c>
      <c r="BX27" s="8" t="s">
        <v>77</v>
      </c>
      <c r="BY27" s="8" t="s">
        <v>78</v>
      </c>
      <c r="BZ27" s="8" t="s">
        <v>78</v>
      </c>
      <c r="CA27" s="8" t="s">
        <v>166</v>
      </c>
    </row>
    <row r="28" spans="1:78" s="8" customFormat="1" ht="12.75" customHeight="1">
      <c r="A28" s="7">
        <v>39751.1854976852</v>
      </c>
      <c r="B28" s="7" t="s">
        <v>139</v>
      </c>
      <c r="C28" s="7"/>
      <c r="D28" s="7"/>
      <c r="E28" s="7"/>
      <c r="F28" s="7"/>
      <c r="G28" s="7"/>
      <c r="H28" s="7"/>
      <c r="I28" s="7"/>
      <c r="J28" s="7"/>
      <c r="K28" s="8" t="s">
        <v>167</v>
      </c>
      <c r="L28" s="8" t="s">
        <v>77</v>
      </c>
      <c r="M28" s="8" t="s">
        <v>77</v>
      </c>
      <c r="N28" s="8" t="s">
        <v>77</v>
      </c>
      <c r="O28" s="8" t="s">
        <v>77</v>
      </c>
      <c r="P28" s="8" t="s">
        <v>78</v>
      </c>
      <c r="Q28" s="8" t="s">
        <v>77</v>
      </c>
      <c r="R28" s="8" t="s">
        <v>78</v>
      </c>
      <c r="S28" s="8" t="s">
        <v>77</v>
      </c>
      <c r="T28" s="8" t="s">
        <v>77</v>
      </c>
      <c r="U28" s="8" t="s">
        <v>77</v>
      </c>
      <c r="V28" s="8" t="s">
        <v>77</v>
      </c>
      <c r="W28" s="8" t="s">
        <v>78</v>
      </c>
      <c r="X28" s="8" t="s">
        <v>77</v>
      </c>
      <c r="Z28" s="8" t="s">
        <v>77</v>
      </c>
      <c r="AA28" s="8" t="s">
        <v>77</v>
      </c>
      <c r="AB28" s="8" t="s">
        <v>78</v>
      </c>
      <c r="AC28" s="8" t="s">
        <v>78</v>
      </c>
      <c r="AD28" s="8" t="s">
        <v>77</v>
      </c>
      <c r="AE28" s="8" t="s">
        <v>77</v>
      </c>
      <c r="AF28" s="8" t="s">
        <v>78</v>
      </c>
      <c r="AH28" s="8" t="s">
        <v>77</v>
      </c>
      <c r="AI28" s="8" t="s">
        <v>78</v>
      </c>
      <c r="AJ28" s="8" t="s">
        <v>78</v>
      </c>
      <c r="AK28" s="8" t="s">
        <v>78</v>
      </c>
      <c r="AL28" s="8" t="s">
        <v>77</v>
      </c>
      <c r="AM28" s="8" t="s">
        <v>78</v>
      </c>
      <c r="AN28" s="8" t="s">
        <v>78</v>
      </c>
      <c r="AO28" s="8" t="s">
        <v>77</v>
      </c>
      <c r="AP28" s="8" t="s">
        <v>78</v>
      </c>
      <c r="AQ28" s="8" t="s">
        <v>78</v>
      </c>
      <c r="AR28" s="8" t="s">
        <v>78</v>
      </c>
      <c r="AS28" s="8" t="s">
        <v>168</v>
      </c>
      <c r="AT28" s="8" t="s">
        <v>77</v>
      </c>
      <c r="AU28" s="8" t="s">
        <v>78</v>
      </c>
      <c r="AV28" s="8" t="s">
        <v>77</v>
      </c>
      <c r="AW28" s="8" t="s">
        <v>77</v>
      </c>
      <c r="AX28" s="8" t="s">
        <v>77</v>
      </c>
      <c r="AY28" s="8" t="s">
        <v>77</v>
      </c>
      <c r="AZ28" s="8" t="s">
        <v>77</v>
      </c>
      <c r="BA28" s="8" t="s">
        <v>77</v>
      </c>
      <c r="BB28" s="8" t="s">
        <v>77</v>
      </c>
      <c r="BC28" s="8" t="s">
        <v>77</v>
      </c>
      <c r="BE28" s="8" t="s">
        <v>78</v>
      </c>
      <c r="BF28" s="8" t="s">
        <v>77</v>
      </c>
      <c r="BG28" s="8" t="s">
        <v>77</v>
      </c>
      <c r="BH28" s="8" t="s">
        <v>77</v>
      </c>
      <c r="BI28" s="8" t="s">
        <v>77</v>
      </c>
      <c r="BJ28" s="8" t="s">
        <v>77</v>
      </c>
      <c r="BL28" s="8" t="s">
        <v>78</v>
      </c>
      <c r="BM28" s="8" t="s">
        <v>78</v>
      </c>
      <c r="BN28" s="8" t="s">
        <v>77</v>
      </c>
      <c r="BO28" s="8" t="s">
        <v>77</v>
      </c>
      <c r="BP28" s="8" t="s">
        <v>78</v>
      </c>
      <c r="BQ28" s="8" t="s">
        <v>77</v>
      </c>
      <c r="BR28" s="8" t="s">
        <v>77</v>
      </c>
      <c r="BS28" s="8" t="s">
        <v>77</v>
      </c>
      <c r="BU28" s="8" t="s">
        <v>77</v>
      </c>
      <c r="BV28" s="8" t="s">
        <v>77</v>
      </c>
      <c r="BW28" s="8" t="s">
        <v>77</v>
      </c>
      <c r="BX28" s="8" t="s">
        <v>77</v>
      </c>
      <c r="BY28" s="8" t="s">
        <v>77</v>
      </c>
      <c r="BZ28" s="8" t="s">
        <v>78</v>
      </c>
    </row>
    <row r="29" spans="1:78" s="8" customFormat="1" ht="12.75" customHeight="1">
      <c r="A29" s="7">
        <v>39751.5456481481</v>
      </c>
      <c r="B29" s="7" t="s">
        <v>139</v>
      </c>
      <c r="C29" s="7"/>
      <c r="D29" s="7"/>
      <c r="E29" s="7"/>
      <c r="F29" s="7"/>
      <c r="G29" s="7"/>
      <c r="H29" s="7"/>
      <c r="I29" s="7"/>
      <c r="J29" s="7"/>
      <c r="K29" s="8" t="s">
        <v>149</v>
      </c>
      <c r="L29" s="8" t="s">
        <v>77</v>
      </c>
      <c r="M29" s="8" t="s">
        <v>77</v>
      </c>
      <c r="N29" s="8" t="s">
        <v>77</v>
      </c>
      <c r="O29" s="8" t="s">
        <v>77</v>
      </c>
      <c r="P29" s="8" t="s">
        <v>77</v>
      </c>
      <c r="Q29" s="8" t="s">
        <v>77</v>
      </c>
      <c r="R29" s="8" t="s">
        <v>77</v>
      </c>
      <c r="S29" s="8" t="s">
        <v>77</v>
      </c>
      <c r="T29" s="8" t="s">
        <v>77</v>
      </c>
      <c r="U29" s="8" t="s">
        <v>77</v>
      </c>
      <c r="V29" s="8" t="s">
        <v>77</v>
      </c>
      <c r="W29" s="8" t="s">
        <v>77</v>
      </c>
      <c r="X29" s="8" t="s">
        <v>78</v>
      </c>
      <c r="Y29" s="8" t="s">
        <v>169</v>
      </c>
      <c r="Z29" s="8" t="s">
        <v>78</v>
      </c>
      <c r="AA29" s="8" t="s">
        <v>78</v>
      </c>
      <c r="AB29" s="8" t="s">
        <v>78</v>
      </c>
      <c r="AD29" s="8" t="s">
        <v>78</v>
      </c>
      <c r="AF29" s="8" t="s">
        <v>77</v>
      </c>
      <c r="AG29" s="8" t="s">
        <v>78</v>
      </c>
      <c r="AH29" s="8" t="s">
        <v>78</v>
      </c>
      <c r="AI29" s="8" t="s">
        <v>78</v>
      </c>
      <c r="AJ29" s="8" t="s">
        <v>78</v>
      </c>
      <c r="AK29" s="8" t="s">
        <v>77</v>
      </c>
      <c r="AL29" s="8" t="s">
        <v>78</v>
      </c>
      <c r="AM29" s="8" t="s">
        <v>77</v>
      </c>
      <c r="AN29" s="8" t="s">
        <v>77</v>
      </c>
      <c r="AO29" s="8" t="s">
        <v>78</v>
      </c>
      <c r="AP29" s="8" t="s">
        <v>78</v>
      </c>
      <c r="AQ29" s="8" t="s">
        <v>77</v>
      </c>
      <c r="AR29" s="8" t="s">
        <v>78</v>
      </c>
      <c r="AT29" s="8" t="s">
        <v>77</v>
      </c>
      <c r="AU29" s="8" t="s">
        <v>77</v>
      </c>
      <c r="AV29" s="8" t="s">
        <v>77</v>
      </c>
      <c r="AW29" s="8" t="s">
        <v>77</v>
      </c>
      <c r="AX29" s="8" t="s">
        <v>77</v>
      </c>
      <c r="AY29" s="8" t="s">
        <v>77</v>
      </c>
      <c r="AZ29" s="8" t="s">
        <v>77</v>
      </c>
      <c r="BA29" s="8" t="s">
        <v>77</v>
      </c>
      <c r="BB29" s="8" t="s">
        <v>77</v>
      </c>
      <c r="BC29" s="8" t="s">
        <v>77</v>
      </c>
      <c r="BD29" s="8" t="s">
        <v>78</v>
      </c>
      <c r="BE29" s="8" t="s">
        <v>77</v>
      </c>
      <c r="BF29" s="8" t="s">
        <v>77</v>
      </c>
      <c r="BG29" s="8" t="s">
        <v>77</v>
      </c>
      <c r="BH29" s="8" t="s">
        <v>77</v>
      </c>
      <c r="BI29" s="8" t="s">
        <v>78</v>
      </c>
      <c r="BJ29" s="8" t="s">
        <v>77</v>
      </c>
      <c r="BK29" s="8" t="s">
        <v>170</v>
      </c>
      <c r="BL29" s="8" t="s">
        <v>78</v>
      </c>
      <c r="BM29" s="8" t="s">
        <v>78</v>
      </c>
      <c r="BN29" s="8" t="s">
        <v>78</v>
      </c>
      <c r="BO29" s="8" t="s">
        <v>78</v>
      </c>
      <c r="BP29" s="8" t="s">
        <v>78</v>
      </c>
      <c r="BQ29" s="8" t="s">
        <v>78</v>
      </c>
      <c r="BR29" s="8" t="s">
        <v>77</v>
      </c>
      <c r="BS29" s="8" t="s">
        <v>78</v>
      </c>
      <c r="BT29" s="8" t="s">
        <v>78</v>
      </c>
      <c r="BU29" s="8" t="s">
        <v>78</v>
      </c>
      <c r="BV29" s="8" t="s">
        <v>78</v>
      </c>
      <c r="BW29" s="8" t="s">
        <v>78</v>
      </c>
      <c r="BX29" s="8" t="s">
        <v>78</v>
      </c>
      <c r="BY29" s="8" t="s">
        <v>78</v>
      </c>
      <c r="BZ29" s="8" t="s">
        <v>78</v>
      </c>
    </row>
    <row r="30" spans="1:79" s="8" customFormat="1" ht="12.75" customHeight="1">
      <c r="A30" s="7">
        <v>39751.9411111111</v>
      </c>
      <c r="B30" s="7" t="s">
        <v>139</v>
      </c>
      <c r="C30" s="7"/>
      <c r="D30" s="7"/>
      <c r="E30" s="7"/>
      <c r="F30" s="7"/>
      <c r="G30" s="7"/>
      <c r="H30" s="7"/>
      <c r="I30" s="7"/>
      <c r="J30" s="7"/>
      <c r="K30" s="8" t="s">
        <v>132</v>
      </c>
      <c r="L30" s="8" t="s">
        <v>77</v>
      </c>
      <c r="M30" s="8" t="s">
        <v>77</v>
      </c>
      <c r="N30" s="8" t="s">
        <v>77</v>
      </c>
      <c r="O30" s="8" t="s">
        <v>78</v>
      </c>
      <c r="P30" s="8" t="s">
        <v>77</v>
      </c>
      <c r="Q30" s="8" t="s">
        <v>77</v>
      </c>
      <c r="R30" s="8" t="s">
        <v>77</v>
      </c>
      <c r="S30" s="8" t="s">
        <v>78</v>
      </c>
      <c r="T30" s="8" t="s">
        <v>78</v>
      </c>
      <c r="U30" s="8" t="s">
        <v>77</v>
      </c>
      <c r="V30" s="8" t="s">
        <v>77</v>
      </c>
      <c r="W30" s="8" t="s">
        <v>78</v>
      </c>
      <c r="X30" s="8" t="s">
        <v>77</v>
      </c>
      <c r="Z30" s="8" t="s">
        <v>77</v>
      </c>
      <c r="AA30" s="8" t="s">
        <v>77</v>
      </c>
      <c r="AB30" s="8" t="s">
        <v>77</v>
      </c>
      <c r="AC30" s="8" t="s">
        <v>77</v>
      </c>
      <c r="AD30" s="8" t="s">
        <v>77</v>
      </c>
      <c r="AE30" s="8" t="s">
        <v>77</v>
      </c>
      <c r="AF30" s="8" t="s">
        <v>77</v>
      </c>
      <c r="AG30" s="8" t="s">
        <v>77</v>
      </c>
      <c r="AH30" s="8" t="s">
        <v>77</v>
      </c>
      <c r="AI30" s="8" t="s">
        <v>77</v>
      </c>
      <c r="AJ30" s="8" t="s">
        <v>77</v>
      </c>
      <c r="AK30" s="8" t="s">
        <v>77</v>
      </c>
      <c r="AL30" s="8" t="s">
        <v>77</v>
      </c>
      <c r="AM30" s="8" t="s">
        <v>78</v>
      </c>
      <c r="AN30" s="8" t="s">
        <v>78</v>
      </c>
      <c r="AO30" s="8" t="s">
        <v>77</v>
      </c>
      <c r="AP30" s="8" t="s">
        <v>77</v>
      </c>
      <c r="AQ30" s="8" t="s">
        <v>77</v>
      </c>
      <c r="AR30" s="8" t="s">
        <v>77</v>
      </c>
      <c r="AS30" s="8" t="s">
        <v>171</v>
      </c>
      <c r="AT30" s="8" t="s">
        <v>77</v>
      </c>
      <c r="AU30" s="8" t="s">
        <v>77</v>
      </c>
      <c r="AV30" s="8" t="s">
        <v>77</v>
      </c>
      <c r="AW30" s="8" t="s">
        <v>77</v>
      </c>
      <c r="AX30" s="8" t="s">
        <v>78</v>
      </c>
      <c r="AY30" s="8" t="s">
        <v>77</v>
      </c>
      <c r="AZ30" s="8" t="s">
        <v>78</v>
      </c>
      <c r="BA30" s="8" t="s">
        <v>77</v>
      </c>
      <c r="BB30" s="8" t="s">
        <v>77</v>
      </c>
      <c r="BC30" s="8" t="s">
        <v>77</v>
      </c>
      <c r="BD30" s="8" t="s">
        <v>77</v>
      </c>
      <c r="BE30" s="8" t="s">
        <v>77</v>
      </c>
      <c r="BF30" s="8" t="s">
        <v>77</v>
      </c>
      <c r="BG30" s="8" t="s">
        <v>77</v>
      </c>
      <c r="BH30" s="8" t="s">
        <v>77</v>
      </c>
      <c r="BI30" s="8" t="s">
        <v>77</v>
      </c>
      <c r="BJ30" s="8" t="s">
        <v>78</v>
      </c>
      <c r="BK30" s="8" t="s">
        <v>172</v>
      </c>
      <c r="BL30" s="8" t="s">
        <v>78</v>
      </c>
      <c r="BM30" s="8" t="s">
        <v>78</v>
      </c>
      <c r="BN30" s="8" t="s">
        <v>77</v>
      </c>
      <c r="BO30" s="8" t="s">
        <v>78</v>
      </c>
      <c r="BP30" s="8" t="s">
        <v>77</v>
      </c>
      <c r="BQ30" s="8" t="s">
        <v>77</v>
      </c>
      <c r="BR30" s="8" t="s">
        <v>78</v>
      </c>
      <c r="BS30" s="8" t="s">
        <v>77</v>
      </c>
      <c r="BT30" s="8" t="s">
        <v>78</v>
      </c>
      <c r="BU30" s="8" t="s">
        <v>78</v>
      </c>
      <c r="BV30" s="8" t="s">
        <v>77</v>
      </c>
      <c r="BW30" s="8" t="s">
        <v>77</v>
      </c>
      <c r="BX30" s="8" t="s">
        <v>77</v>
      </c>
      <c r="BY30" s="8" t="s">
        <v>77</v>
      </c>
      <c r="BZ30" s="8" t="s">
        <v>78</v>
      </c>
      <c r="CA30" s="8" t="s">
        <v>173</v>
      </c>
    </row>
    <row r="31" spans="1:78" s="10" customFormat="1" ht="12.75" customHeight="1">
      <c r="A31" s="9">
        <v>39738.4904166667</v>
      </c>
      <c r="B31" s="9" t="s">
        <v>110</v>
      </c>
      <c r="C31" s="9"/>
      <c r="D31" s="9"/>
      <c r="E31" s="9"/>
      <c r="F31" s="9"/>
      <c r="G31" s="9"/>
      <c r="H31" s="9"/>
      <c r="I31" s="9"/>
      <c r="J31" s="9"/>
      <c r="K31" s="10" t="s">
        <v>76</v>
      </c>
      <c r="L31" s="10" t="s">
        <v>77</v>
      </c>
      <c r="M31" s="10" t="s">
        <v>77</v>
      </c>
      <c r="N31" s="10" t="s">
        <v>77</v>
      </c>
      <c r="O31" s="10" t="s">
        <v>77</v>
      </c>
      <c r="P31" s="10" t="s">
        <v>77</v>
      </c>
      <c r="Q31" s="10" t="s">
        <v>77</v>
      </c>
      <c r="R31" s="10" t="s">
        <v>77</v>
      </c>
      <c r="S31" s="10" t="s">
        <v>77</v>
      </c>
      <c r="T31" s="10" t="s">
        <v>77</v>
      </c>
      <c r="U31" s="10" t="s">
        <v>77</v>
      </c>
      <c r="V31" s="10" t="s">
        <v>77</v>
      </c>
      <c r="W31" s="10" t="s">
        <v>78</v>
      </c>
      <c r="X31" s="10" t="s">
        <v>77</v>
      </c>
      <c r="Z31" s="10" t="s">
        <v>77</v>
      </c>
      <c r="AA31" s="10" t="s">
        <v>78</v>
      </c>
      <c r="AB31" s="10" t="s">
        <v>78</v>
      </c>
      <c r="AC31" s="10" t="s">
        <v>78</v>
      </c>
      <c r="AD31" s="10" t="s">
        <v>77</v>
      </c>
      <c r="AE31" s="10" t="s">
        <v>77</v>
      </c>
      <c r="AF31" s="10" t="s">
        <v>77</v>
      </c>
      <c r="AG31" s="10" t="s">
        <v>77</v>
      </c>
      <c r="AH31" s="10" t="s">
        <v>77</v>
      </c>
      <c r="AI31" s="10" t="s">
        <v>77</v>
      </c>
      <c r="AJ31" s="10" t="s">
        <v>77</v>
      </c>
      <c r="AK31" s="10" t="s">
        <v>77</v>
      </c>
      <c r="AL31" s="10" t="s">
        <v>78</v>
      </c>
      <c r="AM31" s="10" t="s">
        <v>77</v>
      </c>
      <c r="AN31" s="10" t="s">
        <v>78</v>
      </c>
      <c r="AO31" s="10" t="s">
        <v>78</v>
      </c>
      <c r="AP31" s="10" t="s">
        <v>78</v>
      </c>
      <c r="AQ31" s="10" t="s">
        <v>77</v>
      </c>
      <c r="AR31" s="10" t="s">
        <v>77</v>
      </c>
      <c r="AS31" s="10" t="s">
        <v>79</v>
      </c>
      <c r="AT31" s="10" t="s">
        <v>77</v>
      </c>
      <c r="AU31" s="10" t="s">
        <v>77</v>
      </c>
      <c r="AV31" s="10" t="s">
        <v>77</v>
      </c>
      <c r="AW31" s="10" t="s">
        <v>77</v>
      </c>
      <c r="AX31" s="10" t="s">
        <v>78</v>
      </c>
      <c r="AY31" s="10" t="s">
        <v>77</v>
      </c>
      <c r="AZ31" s="10" t="s">
        <v>78</v>
      </c>
      <c r="BA31" s="10" t="s">
        <v>77</v>
      </c>
      <c r="BB31" s="10" t="s">
        <v>77</v>
      </c>
      <c r="BC31" s="10" t="s">
        <v>77</v>
      </c>
      <c r="BD31" s="10" t="s">
        <v>78</v>
      </c>
      <c r="BE31" s="10" t="s">
        <v>77</v>
      </c>
      <c r="BF31" s="10" t="s">
        <v>77</v>
      </c>
      <c r="BG31" s="10" t="s">
        <v>77</v>
      </c>
      <c r="BH31" s="10" t="s">
        <v>78</v>
      </c>
      <c r="BI31" s="10" t="s">
        <v>77</v>
      </c>
      <c r="BJ31" s="10" t="s">
        <v>77</v>
      </c>
      <c r="BL31" s="10" t="s">
        <v>78</v>
      </c>
      <c r="BM31" s="10" t="s">
        <v>78</v>
      </c>
      <c r="BN31" s="10" t="s">
        <v>77</v>
      </c>
      <c r="BO31" s="10" t="s">
        <v>78</v>
      </c>
      <c r="BP31" s="10" t="s">
        <v>77</v>
      </c>
      <c r="BQ31" s="10" t="s">
        <v>77</v>
      </c>
      <c r="BR31" s="10" t="s">
        <v>77</v>
      </c>
      <c r="BS31" s="10" t="s">
        <v>77</v>
      </c>
      <c r="BT31" s="10" t="s">
        <v>77</v>
      </c>
      <c r="BU31" s="10" t="s">
        <v>78</v>
      </c>
      <c r="BV31" s="10" t="s">
        <v>77</v>
      </c>
      <c r="BW31" s="10" t="s">
        <v>77</v>
      </c>
      <c r="BX31" s="10" t="s">
        <v>77</v>
      </c>
      <c r="BY31" s="10" t="s">
        <v>77</v>
      </c>
      <c r="BZ31" s="10" t="s">
        <v>77</v>
      </c>
    </row>
    <row r="32" spans="1:78" s="10" customFormat="1" ht="12.75" customHeight="1">
      <c r="A32" s="9">
        <v>39738.6544791667</v>
      </c>
      <c r="B32" s="9" t="s">
        <v>110</v>
      </c>
      <c r="C32" s="9"/>
      <c r="D32" s="9"/>
      <c r="E32" s="9"/>
      <c r="F32" s="9"/>
      <c r="G32" s="9"/>
      <c r="H32" s="9"/>
      <c r="I32" s="9"/>
      <c r="J32" s="9"/>
      <c r="K32" s="10" t="s">
        <v>80</v>
      </c>
      <c r="L32" s="10" t="s">
        <v>77</v>
      </c>
      <c r="M32" s="10" t="s">
        <v>78</v>
      </c>
      <c r="N32" s="10" t="s">
        <v>77</v>
      </c>
      <c r="O32" s="10" t="s">
        <v>77</v>
      </c>
      <c r="P32" s="10" t="s">
        <v>77</v>
      </c>
      <c r="Q32" s="10" t="s">
        <v>77</v>
      </c>
      <c r="R32" s="10" t="s">
        <v>78</v>
      </c>
      <c r="S32" s="10" t="s">
        <v>77</v>
      </c>
      <c r="T32" s="10" t="s">
        <v>78</v>
      </c>
      <c r="U32" s="10" t="s">
        <v>77</v>
      </c>
      <c r="V32" s="10" t="s">
        <v>77</v>
      </c>
      <c r="W32" s="10" t="s">
        <v>78</v>
      </c>
      <c r="X32" s="10" t="s">
        <v>77</v>
      </c>
      <c r="Y32" s="10" t="s">
        <v>81</v>
      </c>
      <c r="Z32" s="10" t="s">
        <v>77</v>
      </c>
      <c r="AA32" s="10" t="s">
        <v>77</v>
      </c>
      <c r="AB32" s="10" t="s">
        <v>77</v>
      </c>
      <c r="AC32" s="10" t="s">
        <v>77</v>
      </c>
      <c r="AD32" s="10" t="s">
        <v>77</v>
      </c>
      <c r="AE32" s="10" t="s">
        <v>77</v>
      </c>
      <c r="AF32" s="10" t="s">
        <v>77</v>
      </c>
      <c r="AG32" s="10" t="s">
        <v>77</v>
      </c>
      <c r="AH32" s="10" t="s">
        <v>77</v>
      </c>
      <c r="AI32" s="10" t="s">
        <v>77</v>
      </c>
      <c r="AJ32" s="10" t="s">
        <v>77</v>
      </c>
      <c r="AK32" s="10" t="s">
        <v>77</v>
      </c>
      <c r="AL32" s="10" t="s">
        <v>77</v>
      </c>
      <c r="AM32" s="10" t="s">
        <v>77</v>
      </c>
      <c r="AN32" s="10" t="s">
        <v>77</v>
      </c>
      <c r="AO32" s="10" t="s">
        <v>77</v>
      </c>
      <c r="AP32" s="10" t="s">
        <v>77</v>
      </c>
      <c r="AQ32" s="10" t="s">
        <v>77</v>
      </c>
      <c r="AR32" s="10" t="s">
        <v>77</v>
      </c>
      <c r="AS32" s="10" t="s">
        <v>82</v>
      </c>
      <c r="AT32" s="10" t="s">
        <v>77</v>
      </c>
      <c r="AU32" s="10" t="s">
        <v>77</v>
      </c>
      <c r="AV32" s="10" t="s">
        <v>77</v>
      </c>
      <c r="AW32" s="10" t="s">
        <v>77</v>
      </c>
      <c r="AX32" s="10" t="s">
        <v>77</v>
      </c>
      <c r="AY32" s="10" t="s">
        <v>77</v>
      </c>
      <c r="AZ32" s="10" t="s">
        <v>77</v>
      </c>
      <c r="BA32" s="10" t="s">
        <v>77</v>
      </c>
      <c r="BB32" s="10" t="s">
        <v>77</v>
      </c>
      <c r="BC32" s="10" t="s">
        <v>77</v>
      </c>
      <c r="BD32" s="10" t="s">
        <v>77</v>
      </c>
      <c r="BE32" s="10" t="s">
        <v>77</v>
      </c>
      <c r="BF32" s="10" t="s">
        <v>77</v>
      </c>
      <c r="BG32" s="10" t="s">
        <v>77</v>
      </c>
      <c r="BH32" s="10" t="s">
        <v>77</v>
      </c>
      <c r="BI32" s="10" t="s">
        <v>77</v>
      </c>
      <c r="BJ32" s="10" t="s">
        <v>77</v>
      </c>
      <c r="BK32" s="10" t="s">
        <v>83</v>
      </c>
      <c r="BL32" s="10" t="s">
        <v>77</v>
      </c>
      <c r="BM32" s="10" t="s">
        <v>78</v>
      </c>
      <c r="BN32" s="10" t="s">
        <v>77</v>
      </c>
      <c r="BO32" s="10" t="s">
        <v>77</v>
      </c>
      <c r="BP32" s="10" t="s">
        <v>77</v>
      </c>
      <c r="BQ32" s="10" t="s">
        <v>77</v>
      </c>
      <c r="BR32" s="10" t="s">
        <v>78</v>
      </c>
      <c r="BS32" s="10" t="s">
        <v>77</v>
      </c>
      <c r="BT32" s="10" t="s">
        <v>78</v>
      </c>
      <c r="BU32" s="10" t="s">
        <v>77</v>
      </c>
      <c r="BV32" s="10" t="s">
        <v>77</v>
      </c>
      <c r="BW32" s="10" t="s">
        <v>77</v>
      </c>
      <c r="BX32" s="10" t="s">
        <v>77</v>
      </c>
      <c r="BY32" s="10" t="s">
        <v>78</v>
      </c>
      <c r="BZ32" s="10" t="s">
        <v>77</v>
      </c>
    </row>
    <row r="33" spans="1:78" s="10" customFormat="1" ht="12.75" customHeight="1">
      <c r="A33" s="9">
        <v>39751.3811689815</v>
      </c>
      <c r="B33" s="9" t="s">
        <v>110</v>
      </c>
      <c r="C33" s="9"/>
      <c r="D33" s="9"/>
      <c r="E33" s="9"/>
      <c r="F33" s="9"/>
      <c r="G33" s="9"/>
      <c r="H33" s="9"/>
      <c r="I33" s="9"/>
      <c r="J33" s="9"/>
      <c r="K33" s="10" t="s">
        <v>84</v>
      </c>
      <c r="L33" s="10" t="s">
        <v>77</v>
      </c>
      <c r="M33" s="10" t="s">
        <v>77</v>
      </c>
      <c r="N33" s="10" t="s">
        <v>77</v>
      </c>
      <c r="O33" s="10" t="s">
        <v>77</v>
      </c>
      <c r="P33" s="10" t="s">
        <v>77</v>
      </c>
      <c r="Q33" s="10" t="s">
        <v>77</v>
      </c>
      <c r="R33" s="10" t="s">
        <v>77</v>
      </c>
      <c r="S33" s="10" t="s">
        <v>77</v>
      </c>
      <c r="T33" s="10" t="s">
        <v>77</v>
      </c>
      <c r="U33" s="10" t="s">
        <v>77</v>
      </c>
      <c r="V33" s="10" t="s">
        <v>77</v>
      </c>
      <c r="W33" s="10" t="s">
        <v>77</v>
      </c>
      <c r="X33" s="10" t="s">
        <v>77</v>
      </c>
      <c r="Z33" s="10" t="s">
        <v>78</v>
      </c>
      <c r="AA33" s="10" t="s">
        <v>77</v>
      </c>
      <c r="AB33" s="10" t="s">
        <v>78</v>
      </c>
      <c r="AC33" s="10" t="s">
        <v>78</v>
      </c>
      <c r="AD33" s="10" t="s">
        <v>78</v>
      </c>
      <c r="AE33" s="10" t="s">
        <v>77</v>
      </c>
      <c r="AF33" s="10" t="s">
        <v>77</v>
      </c>
      <c r="AG33" s="10" t="s">
        <v>78</v>
      </c>
      <c r="AH33" s="10" t="s">
        <v>78</v>
      </c>
      <c r="AI33" s="10" t="s">
        <v>78</v>
      </c>
      <c r="AJ33" s="10" t="s">
        <v>78</v>
      </c>
      <c r="AK33" s="10" t="s">
        <v>78</v>
      </c>
      <c r="AL33" s="10" t="s">
        <v>78</v>
      </c>
      <c r="AM33" s="10" t="s">
        <v>77</v>
      </c>
      <c r="AN33" s="10" t="s">
        <v>77</v>
      </c>
      <c r="AO33" s="10" t="s">
        <v>78</v>
      </c>
      <c r="AP33" s="10" t="s">
        <v>77</v>
      </c>
      <c r="AQ33" s="10" t="s">
        <v>78</v>
      </c>
      <c r="AR33" s="10" t="s">
        <v>78</v>
      </c>
      <c r="AT33" s="10" t="s">
        <v>77</v>
      </c>
      <c r="AU33" s="10" t="s">
        <v>77</v>
      </c>
      <c r="AV33" s="10" t="s">
        <v>77</v>
      </c>
      <c r="AW33" s="10" t="s">
        <v>77</v>
      </c>
      <c r="AX33" s="10" t="s">
        <v>77</v>
      </c>
      <c r="AY33" s="10" t="s">
        <v>77</v>
      </c>
      <c r="AZ33" s="10" t="s">
        <v>77</v>
      </c>
      <c r="BA33" s="10" t="s">
        <v>77</v>
      </c>
      <c r="BB33" s="10" t="s">
        <v>77</v>
      </c>
      <c r="BC33" s="10" t="s">
        <v>77</v>
      </c>
      <c r="BD33" s="10" t="s">
        <v>78</v>
      </c>
      <c r="BE33" s="10" t="s">
        <v>77</v>
      </c>
      <c r="BF33" s="10" t="s">
        <v>77</v>
      </c>
      <c r="BG33" s="10" t="s">
        <v>77</v>
      </c>
      <c r="BH33" s="10" t="s">
        <v>77</v>
      </c>
      <c r="BI33" s="10" t="s">
        <v>77</v>
      </c>
      <c r="BJ33" s="10" t="s">
        <v>77</v>
      </c>
      <c r="BK33" s="10" t="s">
        <v>85</v>
      </c>
      <c r="BL33" s="10" t="s">
        <v>78</v>
      </c>
      <c r="BM33" s="10" t="s">
        <v>78</v>
      </c>
      <c r="BN33" s="10" t="s">
        <v>77</v>
      </c>
      <c r="BO33" s="10" t="s">
        <v>77</v>
      </c>
      <c r="BP33" s="10" t="s">
        <v>77</v>
      </c>
      <c r="BQ33" s="10" t="s">
        <v>77</v>
      </c>
      <c r="BR33" s="10" t="s">
        <v>77</v>
      </c>
      <c r="BS33" s="10" t="s">
        <v>77</v>
      </c>
      <c r="BT33" s="10" t="s">
        <v>78</v>
      </c>
      <c r="BU33" s="10" t="s">
        <v>77</v>
      </c>
      <c r="BV33" s="10" t="s">
        <v>77</v>
      </c>
      <c r="BW33" s="10" t="s">
        <v>77</v>
      </c>
      <c r="BX33" s="10" t="s">
        <v>77</v>
      </c>
      <c r="BY33" s="10" t="s">
        <v>78</v>
      </c>
      <c r="BZ33" s="10" t="s">
        <v>77</v>
      </c>
    </row>
    <row r="34" spans="1:78" s="10" customFormat="1" ht="12.75" customHeight="1">
      <c r="A34" s="9">
        <v>39751.562037037</v>
      </c>
      <c r="B34" s="9" t="s">
        <v>110</v>
      </c>
      <c r="C34" s="9"/>
      <c r="D34" s="9"/>
      <c r="E34" s="9"/>
      <c r="F34" s="9"/>
      <c r="G34" s="9"/>
      <c r="H34" s="9"/>
      <c r="I34" s="9"/>
      <c r="J34" s="9"/>
      <c r="K34" s="10" t="s">
        <v>86</v>
      </c>
      <c r="L34" s="10" t="s">
        <v>77</v>
      </c>
      <c r="M34" s="10" t="s">
        <v>78</v>
      </c>
      <c r="N34" s="10" t="s">
        <v>77</v>
      </c>
      <c r="O34" s="10" t="s">
        <v>77</v>
      </c>
      <c r="P34" s="10" t="s">
        <v>77</v>
      </c>
      <c r="Q34" s="10" t="s">
        <v>78</v>
      </c>
      <c r="R34" s="10" t="s">
        <v>77</v>
      </c>
      <c r="S34" s="10" t="s">
        <v>77</v>
      </c>
      <c r="T34" s="10" t="s">
        <v>78</v>
      </c>
      <c r="U34" s="10" t="s">
        <v>78</v>
      </c>
      <c r="V34" s="10" t="s">
        <v>77</v>
      </c>
      <c r="W34" s="10" t="s">
        <v>78</v>
      </c>
      <c r="X34" s="10" t="s">
        <v>77</v>
      </c>
      <c r="Y34" s="10" t="s">
        <v>87</v>
      </c>
      <c r="Z34" s="10" t="s">
        <v>77</v>
      </c>
      <c r="AA34" s="10" t="s">
        <v>77</v>
      </c>
      <c r="AB34" s="10" t="s">
        <v>77</v>
      </c>
      <c r="AC34" s="10" t="s">
        <v>77</v>
      </c>
      <c r="AD34" s="10" t="s">
        <v>77</v>
      </c>
      <c r="AE34" s="10" t="s">
        <v>77</v>
      </c>
      <c r="AF34" s="10" t="s">
        <v>77</v>
      </c>
      <c r="AG34" s="10" t="s">
        <v>78</v>
      </c>
      <c r="AH34" s="10" t="s">
        <v>77</v>
      </c>
      <c r="AI34" s="10" t="s">
        <v>77</v>
      </c>
      <c r="AJ34" s="10" t="s">
        <v>77</v>
      </c>
      <c r="AK34" s="10" t="s">
        <v>77</v>
      </c>
      <c r="AL34" s="10" t="s">
        <v>77</v>
      </c>
      <c r="AM34" s="10" t="s">
        <v>77</v>
      </c>
      <c r="AN34" s="10" t="s">
        <v>77</v>
      </c>
      <c r="AO34" s="10" t="s">
        <v>77</v>
      </c>
      <c r="AP34" s="10" t="s">
        <v>77</v>
      </c>
      <c r="AQ34" s="10" t="s">
        <v>77</v>
      </c>
      <c r="AR34" s="10" t="s">
        <v>77</v>
      </c>
      <c r="AS34" s="10" t="s">
        <v>88</v>
      </c>
      <c r="AT34" s="10" t="s">
        <v>77</v>
      </c>
      <c r="AU34" s="10" t="s">
        <v>77</v>
      </c>
      <c r="AV34" s="10" t="s">
        <v>77</v>
      </c>
      <c r="AW34" s="10" t="s">
        <v>77</v>
      </c>
      <c r="AX34" s="10" t="s">
        <v>77</v>
      </c>
      <c r="AY34" s="10" t="s">
        <v>77</v>
      </c>
      <c r="AZ34" s="10" t="s">
        <v>77</v>
      </c>
      <c r="BA34" s="10" t="s">
        <v>77</v>
      </c>
      <c r="BB34" s="10" t="s">
        <v>77</v>
      </c>
      <c r="BC34" s="10" t="s">
        <v>77</v>
      </c>
      <c r="BD34" s="10" t="s">
        <v>78</v>
      </c>
      <c r="BE34" s="10" t="s">
        <v>77</v>
      </c>
      <c r="BF34" s="10" t="s">
        <v>77</v>
      </c>
      <c r="BG34" s="10" t="s">
        <v>77</v>
      </c>
      <c r="BH34" s="10" t="s">
        <v>77</v>
      </c>
      <c r="BI34" s="10" t="s">
        <v>77</v>
      </c>
      <c r="BJ34" s="10" t="s">
        <v>77</v>
      </c>
      <c r="BL34" s="10" t="s">
        <v>77</v>
      </c>
      <c r="BM34" s="10" t="s">
        <v>77</v>
      </c>
      <c r="BN34" s="10" t="s">
        <v>78</v>
      </c>
      <c r="BO34" s="10" t="s">
        <v>77</v>
      </c>
      <c r="BP34" s="10" t="s">
        <v>77</v>
      </c>
      <c r="BQ34" s="10" t="s">
        <v>77</v>
      </c>
      <c r="BR34" s="10" t="s">
        <v>77</v>
      </c>
      <c r="BS34" s="10" t="s">
        <v>77</v>
      </c>
      <c r="BT34" s="10" t="s">
        <v>77</v>
      </c>
      <c r="BU34" s="10" t="s">
        <v>77</v>
      </c>
      <c r="BV34" s="10" t="s">
        <v>77</v>
      </c>
      <c r="BW34" s="10" t="s">
        <v>77</v>
      </c>
      <c r="BX34" s="10" t="s">
        <v>77</v>
      </c>
      <c r="BY34" s="10" t="s">
        <v>77</v>
      </c>
      <c r="BZ34" s="10" t="s">
        <v>77</v>
      </c>
    </row>
    <row r="35" spans="1:79" s="10" customFormat="1" ht="12.75" customHeight="1">
      <c r="A35" s="9">
        <v>39751.8108217593</v>
      </c>
      <c r="B35" s="9" t="s">
        <v>110</v>
      </c>
      <c r="C35" s="9"/>
      <c r="D35" s="9"/>
      <c r="E35" s="9"/>
      <c r="F35" s="9"/>
      <c r="G35" s="9"/>
      <c r="H35" s="9"/>
      <c r="I35" s="9"/>
      <c r="J35" s="9"/>
      <c r="K35" s="10" t="s">
        <v>89</v>
      </c>
      <c r="L35" s="10" t="s">
        <v>77</v>
      </c>
      <c r="M35" s="10" t="s">
        <v>77</v>
      </c>
      <c r="N35" s="10" t="s">
        <v>77</v>
      </c>
      <c r="O35" s="10" t="s">
        <v>77</v>
      </c>
      <c r="P35" s="10" t="s">
        <v>77</v>
      </c>
      <c r="Q35" s="10" t="s">
        <v>77</v>
      </c>
      <c r="R35" s="10" t="s">
        <v>77</v>
      </c>
      <c r="S35" s="10" t="s">
        <v>77</v>
      </c>
      <c r="T35" s="10" t="s">
        <v>77</v>
      </c>
      <c r="U35" s="10" t="s">
        <v>77</v>
      </c>
      <c r="V35" s="10" t="s">
        <v>77</v>
      </c>
      <c r="W35" s="10" t="s">
        <v>77</v>
      </c>
      <c r="X35" s="10" t="s">
        <v>77</v>
      </c>
      <c r="Y35" s="10" t="s">
        <v>90</v>
      </c>
      <c r="Z35" s="10" t="s">
        <v>77</v>
      </c>
      <c r="AA35" s="10" t="s">
        <v>77</v>
      </c>
      <c r="AB35" s="10" t="s">
        <v>78</v>
      </c>
      <c r="AC35" s="10" t="s">
        <v>77</v>
      </c>
      <c r="AD35" s="10" t="s">
        <v>77</v>
      </c>
      <c r="AE35" s="10" t="s">
        <v>78</v>
      </c>
      <c r="AF35" s="10" t="s">
        <v>78</v>
      </c>
      <c r="AG35" s="10" t="s">
        <v>78</v>
      </c>
      <c r="AH35" s="10" t="s">
        <v>77</v>
      </c>
      <c r="AI35" s="10" t="s">
        <v>77</v>
      </c>
      <c r="AJ35" s="10" t="s">
        <v>78</v>
      </c>
      <c r="AK35" s="10" t="s">
        <v>77</v>
      </c>
      <c r="AL35" s="10" t="s">
        <v>77</v>
      </c>
      <c r="AM35" s="10" t="s">
        <v>77</v>
      </c>
      <c r="AN35" s="10" t="s">
        <v>77</v>
      </c>
      <c r="AO35" s="10" t="s">
        <v>77</v>
      </c>
      <c r="AP35" s="10" t="s">
        <v>77</v>
      </c>
      <c r="AQ35" s="10" t="s">
        <v>77</v>
      </c>
      <c r="AR35" s="10" t="s">
        <v>78</v>
      </c>
      <c r="AS35" s="10" t="s">
        <v>91</v>
      </c>
      <c r="AT35" s="10" t="s">
        <v>77</v>
      </c>
      <c r="AU35" s="10" t="s">
        <v>78</v>
      </c>
      <c r="AV35" s="10" t="s">
        <v>77</v>
      </c>
      <c r="AW35" s="10" t="s">
        <v>77</v>
      </c>
      <c r="AX35" s="10" t="s">
        <v>77</v>
      </c>
      <c r="AY35" s="10" t="s">
        <v>77</v>
      </c>
      <c r="AZ35" s="10" t="s">
        <v>78</v>
      </c>
      <c r="BA35" s="10" t="s">
        <v>77</v>
      </c>
      <c r="BB35" s="10" t="s">
        <v>77</v>
      </c>
      <c r="BC35" s="10" t="s">
        <v>77</v>
      </c>
      <c r="BD35" s="10" t="s">
        <v>77</v>
      </c>
      <c r="BE35" s="10" t="s">
        <v>77</v>
      </c>
      <c r="BF35" s="10" t="s">
        <v>77</v>
      </c>
      <c r="BG35" s="10" t="s">
        <v>77</v>
      </c>
      <c r="BH35" s="10" t="s">
        <v>77</v>
      </c>
      <c r="BI35" s="10" t="s">
        <v>77</v>
      </c>
      <c r="BJ35" s="10" t="s">
        <v>77</v>
      </c>
      <c r="BK35" s="10" t="s">
        <v>92</v>
      </c>
      <c r="BN35" s="10" t="s">
        <v>77</v>
      </c>
      <c r="BO35" s="10" t="s">
        <v>77</v>
      </c>
      <c r="BP35" s="10" t="s">
        <v>78</v>
      </c>
      <c r="BQ35" s="10" t="s">
        <v>78</v>
      </c>
      <c r="BR35" s="10" t="s">
        <v>77</v>
      </c>
      <c r="BS35" s="10" t="s">
        <v>77</v>
      </c>
      <c r="BT35" s="10" t="s">
        <v>77</v>
      </c>
      <c r="BU35" s="10" t="s">
        <v>77</v>
      </c>
      <c r="BV35" s="10" t="s">
        <v>77</v>
      </c>
      <c r="BW35" s="10" t="s">
        <v>77</v>
      </c>
      <c r="BX35" s="10" t="s">
        <v>77</v>
      </c>
      <c r="BY35" s="10" t="s">
        <v>78</v>
      </c>
      <c r="BZ35" s="10" t="s">
        <v>77</v>
      </c>
      <c r="CA35" s="10" t="s">
        <v>93</v>
      </c>
    </row>
    <row r="36" spans="1:78" s="10" customFormat="1" ht="12.75" customHeight="1">
      <c r="A36" s="9">
        <v>39752.3940625</v>
      </c>
      <c r="B36" s="9" t="s">
        <v>110</v>
      </c>
      <c r="C36" s="9"/>
      <c r="D36" s="9"/>
      <c r="E36" s="9"/>
      <c r="F36" s="9"/>
      <c r="G36" s="9"/>
      <c r="H36" s="9"/>
      <c r="I36" s="9"/>
      <c r="J36" s="9"/>
      <c r="K36" s="10" t="s">
        <v>94</v>
      </c>
      <c r="L36" s="10" t="s">
        <v>77</v>
      </c>
      <c r="M36" s="10" t="s">
        <v>77</v>
      </c>
      <c r="N36" s="10" t="s">
        <v>77</v>
      </c>
      <c r="O36" s="10" t="s">
        <v>77</v>
      </c>
      <c r="P36" s="10" t="s">
        <v>77</v>
      </c>
      <c r="Q36" s="10" t="s">
        <v>77</v>
      </c>
      <c r="R36" s="10" t="s">
        <v>77</v>
      </c>
      <c r="S36" s="10" t="s">
        <v>77</v>
      </c>
      <c r="T36" s="10" t="s">
        <v>77</v>
      </c>
      <c r="U36" s="10" t="s">
        <v>77</v>
      </c>
      <c r="V36" s="10" t="s">
        <v>77</v>
      </c>
      <c r="W36" s="10" t="s">
        <v>78</v>
      </c>
      <c r="X36" s="10" t="s">
        <v>77</v>
      </c>
      <c r="Z36" s="10" t="s">
        <v>77</v>
      </c>
      <c r="AA36" s="10" t="s">
        <v>77</v>
      </c>
      <c r="AB36" s="10" t="s">
        <v>77</v>
      </c>
      <c r="AC36" s="10" t="s">
        <v>77</v>
      </c>
      <c r="AD36" s="10" t="s">
        <v>77</v>
      </c>
      <c r="AE36" s="10" t="s">
        <v>77</v>
      </c>
      <c r="AF36" s="10" t="s">
        <v>77</v>
      </c>
      <c r="AG36" s="10" t="s">
        <v>77</v>
      </c>
      <c r="AH36" s="10" t="s">
        <v>77</v>
      </c>
      <c r="AI36" s="10" t="s">
        <v>77</v>
      </c>
      <c r="AJ36" s="10" t="s">
        <v>77</v>
      </c>
      <c r="AK36" s="10" t="s">
        <v>77</v>
      </c>
      <c r="AL36" s="10" t="s">
        <v>77</v>
      </c>
      <c r="AM36" s="10" t="s">
        <v>77</v>
      </c>
      <c r="AN36" s="10" t="s">
        <v>77</v>
      </c>
      <c r="AO36" s="10" t="s">
        <v>77</v>
      </c>
      <c r="AP36" s="10" t="s">
        <v>77</v>
      </c>
      <c r="AQ36" s="10" t="s">
        <v>77</v>
      </c>
      <c r="AR36" s="10" t="s">
        <v>77</v>
      </c>
      <c r="AT36" s="10" t="s">
        <v>77</v>
      </c>
      <c r="AU36" s="10" t="s">
        <v>77</v>
      </c>
      <c r="AV36" s="10" t="s">
        <v>77</v>
      </c>
      <c r="AW36" s="10" t="s">
        <v>77</v>
      </c>
      <c r="AX36" s="10" t="s">
        <v>77</v>
      </c>
      <c r="AY36" s="10" t="s">
        <v>77</v>
      </c>
      <c r="AZ36" s="10" t="s">
        <v>77</v>
      </c>
      <c r="BA36" s="10" t="s">
        <v>77</v>
      </c>
      <c r="BB36" s="10" t="s">
        <v>77</v>
      </c>
      <c r="BC36" s="10" t="s">
        <v>77</v>
      </c>
      <c r="BD36" s="10" t="s">
        <v>77</v>
      </c>
      <c r="BE36" s="10" t="s">
        <v>77</v>
      </c>
      <c r="BF36" s="10" t="s">
        <v>77</v>
      </c>
      <c r="BG36" s="10" t="s">
        <v>77</v>
      </c>
      <c r="BH36" s="10" t="s">
        <v>77</v>
      </c>
      <c r="BI36" s="10" t="s">
        <v>77</v>
      </c>
      <c r="BJ36" s="10" t="s">
        <v>77</v>
      </c>
      <c r="BK36" s="10" t="s">
        <v>99</v>
      </c>
      <c r="BL36" s="10" t="s">
        <v>77</v>
      </c>
      <c r="BM36" s="10" t="s">
        <v>77</v>
      </c>
      <c r="BN36" s="10" t="s">
        <v>77</v>
      </c>
      <c r="BO36" s="10" t="s">
        <v>77</v>
      </c>
      <c r="BP36" s="10" t="s">
        <v>77</v>
      </c>
      <c r="BQ36" s="10" t="s">
        <v>77</v>
      </c>
      <c r="BR36" s="10" t="s">
        <v>77</v>
      </c>
      <c r="BS36" s="10" t="s">
        <v>77</v>
      </c>
      <c r="BT36" s="10" t="s">
        <v>77</v>
      </c>
      <c r="BU36" s="10" t="s">
        <v>77</v>
      </c>
      <c r="BV36" s="10" t="s">
        <v>77</v>
      </c>
      <c r="BW36" s="10" t="s">
        <v>77</v>
      </c>
      <c r="BX36" s="10" t="s">
        <v>77</v>
      </c>
      <c r="BY36" s="10" t="s">
        <v>77</v>
      </c>
      <c r="BZ36" s="10" t="s">
        <v>77</v>
      </c>
    </row>
    <row r="37" spans="1:78" s="10" customFormat="1" ht="12.75" customHeight="1">
      <c r="A37" s="9">
        <v>39752.7191782407</v>
      </c>
      <c r="B37" s="9" t="s">
        <v>110</v>
      </c>
      <c r="C37" s="9"/>
      <c r="D37" s="9"/>
      <c r="E37" s="9"/>
      <c r="F37" s="9"/>
      <c r="G37" s="9"/>
      <c r="H37" s="9"/>
      <c r="I37" s="9"/>
      <c r="J37" s="9"/>
      <c r="K37" s="10" t="s">
        <v>100</v>
      </c>
      <c r="L37" s="10" t="s">
        <v>77</v>
      </c>
      <c r="M37" s="10" t="s">
        <v>77</v>
      </c>
      <c r="N37" s="10" t="s">
        <v>77</v>
      </c>
      <c r="O37" s="10" t="s">
        <v>77</v>
      </c>
      <c r="P37" s="10" t="s">
        <v>77</v>
      </c>
      <c r="Q37" s="10" t="s">
        <v>77</v>
      </c>
      <c r="R37" s="10" t="s">
        <v>78</v>
      </c>
      <c r="S37" s="10" t="s">
        <v>77</v>
      </c>
      <c r="T37" s="10" t="s">
        <v>78</v>
      </c>
      <c r="U37" s="10" t="s">
        <v>78</v>
      </c>
      <c r="V37" s="10" t="s">
        <v>77</v>
      </c>
      <c r="W37" s="10" t="s">
        <v>78</v>
      </c>
      <c r="X37" s="10" t="s">
        <v>78</v>
      </c>
      <c r="Y37" s="10" t="s">
        <v>101</v>
      </c>
      <c r="Z37" s="10" t="s">
        <v>77</v>
      </c>
      <c r="AB37" s="10" t="s">
        <v>77</v>
      </c>
      <c r="AC37" s="10" t="s">
        <v>77</v>
      </c>
      <c r="AD37" s="10" t="s">
        <v>77</v>
      </c>
      <c r="AE37" s="10" t="s">
        <v>78</v>
      </c>
      <c r="AF37" s="10" t="s">
        <v>78</v>
      </c>
      <c r="AG37" s="10" t="s">
        <v>77</v>
      </c>
      <c r="AH37" s="10" t="s">
        <v>77</v>
      </c>
      <c r="AI37" s="10" t="s">
        <v>77</v>
      </c>
      <c r="AJ37" s="10" t="s">
        <v>77</v>
      </c>
      <c r="AK37" s="10" t="s">
        <v>78</v>
      </c>
      <c r="AL37" s="10" t="s">
        <v>77</v>
      </c>
      <c r="AM37" s="10" t="s">
        <v>78</v>
      </c>
      <c r="AN37" s="10" t="s">
        <v>78</v>
      </c>
      <c r="AO37" s="10" t="s">
        <v>77</v>
      </c>
      <c r="AP37" s="10" t="s">
        <v>78</v>
      </c>
      <c r="AQ37" s="10" t="s">
        <v>78</v>
      </c>
      <c r="AR37" s="10" t="s">
        <v>77</v>
      </c>
      <c r="AS37" s="10" t="s">
        <v>102</v>
      </c>
      <c r="AT37" s="10" t="s">
        <v>78</v>
      </c>
      <c r="AU37" s="10" t="s">
        <v>77</v>
      </c>
      <c r="AV37" s="10" t="s">
        <v>77</v>
      </c>
      <c r="AW37" s="10" t="s">
        <v>77</v>
      </c>
      <c r="AX37" s="10" t="s">
        <v>77</v>
      </c>
      <c r="AY37" s="10" t="s">
        <v>77</v>
      </c>
      <c r="AZ37" s="10" t="s">
        <v>78</v>
      </c>
      <c r="BA37" s="10" t="s">
        <v>77</v>
      </c>
      <c r="BB37" s="10" t="s">
        <v>77</v>
      </c>
      <c r="BC37" s="10" t="s">
        <v>77</v>
      </c>
      <c r="BD37" s="10" t="s">
        <v>78</v>
      </c>
      <c r="BE37" s="10" t="s">
        <v>77</v>
      </c>
      <c r="BF37" s="10" t="s">
        <v>77</v>
      </c>
      <c r="BG37" s="10" t="s">
        <v>77</v>
      </c>
      <c r="BH37" s="10" t="s">
        <v>77</v>
      </c>
      <c r="BI37" s="10" t="s">
        <v>77</v>
      </c>
      <c r="BJ37" s="10" t="s">
        <v>78</v>
      </c>
      <c r="BK37" s="10" t="s">
        <v>95</v>
      </c>
      <c r="BL37" s="10" t="s">
        <v>78</v>
      </c>
      <c r="BM37" s="10" t="s">
        <v>77</v>
      </c>
      <c r="BN37" s="10" t="s">
        <v>78</v>
      </c>
      <c r="BO37" s="10" t="s">
        <v>77</v>
      </c>
      <c r="BP37" s="10" t="s">
        <v>78</v>
      </c>
      <c r="BQ37" s="10" t="s">
        <v>77</v>
      </c>
      <c r="BR37" s="10" t="s">
        <v>78</v>
      </c>
      <c r="BS37" s="10" t="s">
        <v>77</v>
      </c>
      <c r="BT37" s="10" t="s">
        <v>78</v>
      </c>
      <c r="BU37" s="10" t="s">
        <v>77</v>
      </c>
      <c r="BV37" s="10" t="s">
        <v>78</v>
      </c>
      <c r="BW37" s="10" t="s">
        <v>78</v>
      </c>
      <c r="BX37" s="10" t="s">
        <v>77</v>
      </c>
      <c r="BY37" s="10" t="s">
        <v>77</v>
      </c>
      <c r="BZ37" s="10" t="s">
        <v>77</v>
      </c>
    </row>
    <row r="38" spans="1:79" s="10" customFormat="1" ht="12.75" customHeight="1">
      <c r="A38" s="9">
        <v>39755.7055208333</v>
      </c>
      <c r="B38" s="9" t="s">
        <v>110</v>
      </c>
      <c r="C38" s="9"/>
      <c r="D38" s="9"/>
      <c r="E38" s="9"/>
      <c r="F38" s="9"/>
      <c r="G38" s="9"/>
      <c r="H38" s="9"/>
      <c r="I38" s="9"/>
      <c r="J38" s="9"/>
      <c r="K38" s="10" t="s">
        <v>96</v>
      </c>
      <c r="L38" s="10" t="s">
        <v>77</v>
      </c>
      <c r="M38" s="10" t="s">
        <v>77</v>
      </c>
      <c r="N38" s="10" t="s">
        <v>77</v>
      </c>
      <c r="O38" s="10" t="s">
        <v>77</v>
      </c>
      <c r="P38" s="10" t="s">
        <v>77</v>
      </c>
      <c r="Q38" s="10" t="s">
        <v>77</v>
      </c>
      <c r="R38" s="10" t="s">
        <v>77</v>
      </c>
      <c r="S38" s="10" t="s">
        <v>77</v>
      </c>
      <c r="T38" s="10" t="s">
        <v>77</v>
      </c>
      <c r="U38" s="10" t="s">
        <v>77</v>
      </c>
      <c r="V38" s="10" t="s">
        <v>77</v>
      </c>
      <c r="Z38" s="10" t="s">
        <v>77</v>
      </c>
      <c r="AF38" s="10" t="s">
        <v>78</v>
      </c>
      <c r="AG38" s="10" t="s">
        <v>77</v>
      </c>
      <c r="AH38" s="10" t="s">
        <v>77</v>
      </c>
      <c r="AI38" s="10" t="s">
        <v>77</v>
      </c>
      <c r="AJ38" s="10" t="s">
        <v>77</v>
      </c>
      <c r="AK38" s="10" t="s">
        <v>77</v>
      </c>
      <c r="AM38" s="10" t="s">
        <v>78</v>
      </c>
      <c r="AN38" s="10" t="s">
        <v>78</v>
      </c>
      <c r="AP38" s="10" t="s">
        <v>77</v>
      </c>
      <c r="AS38" s="10" t="s">
        <v>107</v>
      </c>
      <c r="AU38" s="10" t="s">
        <v>77</v>
      </c>
      <c r="AX38" s="10" t="s">
        <v>77</v>
      </c>
      <c r="AY38" s="10" t="s">
        <v>77</v>
      </c>
      <c r="BC38" s="10" t="s">
        <v>77</v>
      </c>
      <c r="BO38" s="10" t="s">
        <v>77</v>
      </c>
      <c r="BP38" s="10" t="s">
        <v>78</v>
      </c>
      <c r="BV38" s="10" t="s">
        <v>77</v>
      </c>
      <c r="BX38" s="10" t="s">
        <v>77</v>
      </c>
      <c r="BZ38" s="10" t="s">
        <v>78</v>
      </c>
      <c r="CA38" s="10" t="s">
        <v>108</v>
      </c>
    </row>
    <row r="39" spans="1:79" s="12" customFormat="1" ht="12.75" customHeight="1">
      <c r="A39" s="11">
        <v>39738.6975115741</v>
      </c>
      <c r="B39" s="11" t="s">
        <v>176</v>
      </c>
      <c r="C39" s="11"/>
      <c r="D39" s="11" t="s">
        <v>257</v>
      </c>
      <c r="E39" s="12" t="s">
        <v>177</v>
      </c>
      <c r="F39" s="11"/>
      <c r="G39" s="11"/>
      <c r="H39" s="11"/>
      <c r="I39" s="12" t="s">
        <v>178</v>
      </c>
      <c r="J39" s="12" t="s">
        <v>179</v>
      </c>
      <c r="L39" s="12" t="s">
        <v>77</v>
      </c>
      <c r="M39" s="12" t="s">
        <v>77</v>
      </c>
      <c r="N39" s="12" t="s">
        <v>77</v>
      </c>
      <c r="Q39" s="12" t="s">
        <v>77</v>
      </c>
      <c r="S39" s="12" t="s">
        <v>78</v>
      </c>
      <c r="T39" s="12" t="s">
        <v>77</v>
      </c>
      <c r="U39" s="12" t="s">
        <v>77</v>
      </c>
      <c r="V39" s="12" t="s">
        <v>78</v>
      </c>
      <c r="W39" s="12" t="s">
        <v>78</v>
      </c>
      <c r="X39" s="12" t="s">
        <v>77</v>
      </c>
      <c r="Z39" s="12" t="s">
        <v>77</v>
      </c>
      <c r="AB39" s="12" t="s">
        <v>77</v>
      </c>
      <c r="AC39" s="12" t="s">
        <v>77</v>
      </c>
      <c r="AD39" s="12" t="s">
        <v>77</v>
      </c>
      <c r="AE39" s="12" t="s">
        <v>77</v>
      </c>
      <c r="AF39" s="12" t="s">
        <v>77</v>
      </c>
      <c r="AH39" s="12" t="s">
        <v>77</v>
      </c>
      <c r="AI39" s="12" t="s">
        <v>77</v>
      </c>
      <c r="AJ39" s="12" t="s">
        <v>77</v>
      </c>
      <c r="AK39" s="12" t="s">
        <v>77</v>
      </c>
      <c r="AM39" s="12" t="s">
        <v>77</v>
      </c>
      <c r="AN39" s="12" t="s">
        <v>77</v>
      </c>
      <c r="AO39" s="12" t="s">
        <v>77</v>
      </c>
      <c r="AP39" s="12" t="s">
        <v>77</v>
      </c>
      <c r="AQ39" s="12" t="s">
        <v>77</v>
      </c>
      <c r="AR39" s="12" t="s">
        <v>77</v>
      </c>
      <c r="AS39" s="12" t="s">
        <v>209</v>
      </c>
      <c r="AU39" s="12" t="s">
        <v>77</v>
      </c>
      <c r="AV39" s="12" t="s">
        <v>77</v>
      </c>
      <c r="AW39" s="12" t="s">
        <v>77</v>
      </c>
      <c r="AX39" s="12" t="s">
        <v>77</v>
      </c>
      <c r="AY39" s="12" t="s">
        <v>77</v>
      </c>
      <c r="AZ39" s="12" t="s">
        <v>78</v>
      </c>
      <c r="BA39" s="12" t="s">
        <v>77</v>
      </c>
      <c r="BC39" s="12" t="s">
        <v>77</v>
      </c>
      <c r="BD39" s="12" t="s">
        <v>78</v>
      </c>
      <c r="BE39" s="12" t="s">
        <v>77</v>
      </c>
      <c r="BF39" s="12" t="s">
        <v>77</v>
      </c>
      <c r="BH39" s="12" t="s">
        <v>77</v>
      </c>
      <c r="BK39" s="12" t="s">
        <v>210</v>
      </c>
      <c r="BM39" s="12" t="s">
        <v>77</v>
      </c>
      <c r="BO39" s="12" t="s">
        <v>77</v>
      </c>
      <c r="BP39" s="12" t="s">
        <v>77</v>
      </c>
      <c r="BQ39" s="12" t="s">
        <v>77</v>
      </c>
      <c r="BS39" s="12" t="s">
        <v>77</v>
      </c>
      <c r="BT39" s="12" t="s">
        <v>77</v>
      </c>
      <c r="BU39" s="12" t="s">
        <v>77</v>
      </c>
      <c r="BW39" s="12" t="s">
        <v>77</v>
      </c>
      <c r="BX39" s="12" t="s">
        <v>77</v>
      </c>
      <c r="BY39" s="12" t="s">
        <v>78</v>
      </c>
      <c r="BZ39" s="12" t="s">
        <v>77</v>
      </c>
      <c r="CA39" s="12" t="s">
        <v>211</v>
      </c>
    </row>
    <row r="40" spans="1:78" s="12" customFormat="1" ht="12.75" customHeight="1">
      <c r="A40" s="11">
        <v>39741.8456018519</v>
      </c>
      <c r="B40" s="11" t="s">
        <v>176</v>
      </c>
      <c r="C40" s="11"/>
      <c r="D40" s="11" t="s">
        <v>257</v>
      </c>
      <c r="E40" s="12">
        <v>1993</v>
      </c>
      <c r="F40" s="11"/>
      <c r="G40" s="11"/>
      <c r="H40" s="11"/>
      <c r="I40" s="12" t="s">
        <v>180</v>
      </c>
      <c r="J40" s="12" t="s">
        <v>218</v>
      </c>
      <c r="L40" s="12" t="s">
        <v>77</v>
      </c>
      <c r="M40" s="12" t="s">
        <v>77</v>
      </c>
      <c r="N40" s="12" t="s">
        <v>77</v>
      </c>
      <c r="O40" s="12" t="s">
        <v>77</v>
      </c>
      <c r="P40" s="12" t="s">
        <v>77</v>
      </c>
      <c r="Q40" s="12" t="s">
        <v>77</v>
      </c>
      <c r="R40" s="12" t="s">
        <v>78</v>
      </c>
      <c r="S40" s="12" t="s">
        <v>78</v>
      </c>
      <c r="T40" s="12" t="s">
        <v>77</v>
      </c>
      <c r="U40" s="12" t="s">
        <v>78</v>
      </c>
      <c r="V40" s="12" t="s">
        <v>78</v>
      </c>
      <c r="W40" s="12" t="s">
        <v>78</v>
      </c>
      <c r="X40" s="12" t="s">
        <v>78</v>
      </c>
      <c r="Y40" s="12" t="s">
        <v>212</v>
      </c>
      <c r="Z40" s="12" t="s">
        <v>77</v>
      </c>
      <c r="AA40" s="12" t="s">
        <v>78</v>
      </c>
      <c r="AB40" s="12" t="s">
        <v>78</v>
      </c>
      <c r="AC40" s="12" t="s">
        <v>78</v>
      </c>
      <c r="AD40" s="12" t="s">
        <v>78</v>
      </c>
      <c r="AE40" s="12" t="s">
        <v>77</v>
      </c>
      <c r="AF40" s="12" t="s">
        <v>78</v>
      </c>
      <c r="AG40" s="12" t="s">
        <v>77</v>
      </c>
      <c r="AH40" s="12" t="s">
        <v>77</v>
      </c>
      <c r="AI40" s="12" t="s">
        <v>78</v>
      </c>
      <c r="AJ40" s="12" t="s">
        <v>77</v>
      </c>
      <c r="AK40" s="12" t="s">
        <v>77</v>
      </c>
      <c r="AL40" s="12" t="s">
        <v>78</v>
      </c>
      <c r="AM40" s="12" t="s">
        <v>77</v>
      </c>
      <c r="AN40" s="12" t="s">
        <v>77</v>
      </c>
      <c r="AO40" s="12" t="s">
        <v>77</v>
      </c>
      <c r="AP40" s="12" t="s">
        <v>77</v>
      </c>
      <c r="AQ40" s="12" t="s">
        <v>77</v>
      </c>
      <c r="AR40" s="12" t="s">
        <v>77</v>
      </c>
      <c r="AS40" s="12" t="s">
        <v>213</v>
      </c>
      <c r="AT40" s="12" t="s">
        <v>77</v>
      </c>
      <c r="AU40" s="12" t="s">
        <v>77</v>
      </c>
      <c r="AW40" s="12" t="s">
        <v>77</v>
      </c>
      <c r="AX40" s="12" t="s">
        <v>77</v>
      </c>
      <c r="AY40" s="12" t="s">
        <v>78</v>
      </c>
      <c r="AZ40" s="12" t="s">
        <v>77</v>
      </c>
      <c r="BA40" s="12" t="s">
        <v>77</v>
      </c>
      <c r="BB40" s="12" t="s">
        <v>77</v>
      </c>
      <c r="BC40" s="12" t="s">
        <v>77</v>
      </c>
      <c r="BD40" s="12" t="s">
        <v>78</v>
      </c>
      <c r="BE40" s="12" t="s">
        <v>78</v>
      </c>
      <c r="BF40" s="12" t="s">
        <v>77</v>
      </c>
      <c r="BG40" s="12" t="s">
        <v>77</v>
      </c>
      <c r="BH40" s="12" t="s">
        <v>77</v>
      </c>
      <c r="BI40" s="12" t="s">
        <v>77</v>
      </c>
      <c r="BJ40" s="12" t="s">
        <v>77</v>
      </c>
      <c r="BL40" s="12" t="s">
        <v>78</v>
      </c>
      <c r="BM40" s="12" t="s">
        <v>78</v>
      </c>
      <c r="BN40" s="12" t="s">
        <v>78</v>
      </c>
      <c r="BO40" s="12" t="s">
        <v>77</v>
      </c>
      <c r="BP40" s="12" t="s">
        <v>78</v>
      </c>
      <c r="BQ40" s="12" t="s">
        <v>77</v>
      </c>
      <c r="BR40" s="12" t="s">
        <v>77</v>
      </c>
      <c r="BS40" s="12" t="s">
        <v>77</v>
      </c>
      <c r="BT40" s="12" t="s">
        <v>77</v>
      </c>
      <c r="BU40" s="12" t="s">
        <v>78</v>
      </c>
      <c r="BV40" s="12" t="s">
        <v>78</v>
      </c>
      <c r="BW40" s="12" t="s">
        <v>77</v>
      </c>
      <c r="BX40" s="12" t="s">
        <v>77</v>
      </c>
      <c r="BY40" s="12" t="s">
        <v>78</v>
      </c>
      <c r="BZ40" s="12" t="s">
        <v>77</v>
      </c>
    </row>
    <row r="41" spans="1:78" s="12" customFormat="1" ht="12.75" customHeight="1">
      <c r="A41" s="11">
        <v>39741.8505439815</v>
      </c>
      <c r="B41" s="11" t="s">
        <v>176</v>
      </c>
      <c r="C41" s="11"/>
      <c r="D41" s="11" t="s">
        <v>257</v>
      </c>
      <c r="E41" s="12">
        <v>2008</v>
      </c>
      <c r="F41" s="11"/>
      <c r="G41" s="11"/>
      <c r="H41" s="11"/>
      <c r="I41" s="12" t="s">
        <v>219</v>
      </c>
      <c r="J41" s="12" t="s">
        <v>219</v>
      </c>
      <c r="L41" s="12" t="s">
        <v>77</v>
      </c>
      <c r="M41" s="12" t="s">
        <v>78</v>
      </c>
      <c r="N41" s="12" t="s">
        <v>77</v>
      </c>
      <c r="O41" s="12" t="s">
        <v>77</v>
      </c>
      <c r="P41" s="12" t="s">
        <v>77</v>
      </c>
      <c r="Q41" s="12" t="s">
        <v>77</v>
      </c>
      <c r="S41" s="12" t="s">
        <v>77</v>
      </c>
      <c r="T41" s="12" t="s">
        <v>78</v>
      </c>
      <c r="U41" s="12" t="s">
        <v>78</v>
      </c>
      <c r="V41" s="12" t="s">
        <v>78</v>
      </c>
      <c r="W41" s="12" t="s">
        <v>78</v>
      </c>
      <c r="X41" s="12" t="s">
        <v>77</v>
      </c>
      <c r="Y41" s="12" t="s">
        <v>214</v>
      </c>
      <c r="Z41" s="12" t="s">
        <v>77</v>
      </c>
      <c r="AA41" s="12" t="s">
        <v>77</v>
      </c>
      <c r="AB41" s="12" t="s">
        <v>77</v>
      </c>
      <c r="AC41" s="12" t="s">
        <v>78</v>
      </c>
      <c r="AD41" s="12" t="s">
        <v>77</v>
      </c>
      <c r="AE41" s="12" t="s">
        <v>77</v>
      </c>
      <c r="AF41" s="12" t="s">
        <v>78</v>
      </c>
      <c r="AH41" s="12" t="s">
        <v>77</v>
      </c>
      <c r="AI41" s="12" t="s">
        <v>77</v>
      </c>
      <c r="AJ41" s="12" t="s">
        <v>77</v>
      </c>
      <c r="AK41" s="12" t="s">
        <v>78</v>
      </c>
      <c r="AL41" s="12" t="s">
        <v>77</v>
      </c>
      <c r="AM41" s="12" t="s">
        <v>77</v>
      </c>
      <c r="AN41" s="12" t="s">
        <v>77</v>
      </c>
      <c r="AO41" s="12" t="s">
        <v>77</v>
      </c>
      <c r="AP41" s="12" t="s">
        <v>78</v>
      </c>
      <c r="AQ41" s="12" t="s">
        <v>77</v>
      </c>
      <c r="AT41" s="12" t="s">
        <v>77</v>
      </c>
      <c r="AU41" s="12" t="s">
        <v>77</v>
      </c>
      <c r="AV41" s="12" t="s">
        <v>77</v>
      </c>
      <c r="AW41" s="12" t="s">
        <v>77</v>
      </c>
      <c r="AX41" s="12" t="s">
        <v>78</v>
      </c>
      <c r="AY41" s="12" t="s">
        <v>78</v>
      </c>
      <c r="AZ41" s="12" t="s">
        <v>78</v>
      </c>
      <c r="BA41" s="12" t="s">
        <v>77</v>
      </c>
      <c r="BB41" s="12" t="s">
        <v>77</v>
      </c>
      <c r="BC41" s="12" t="s">
        <v>77</v>
      </c>
      <c r="BD41" s="12" t="s">
        <v>77</v>
      </c>
      <c r="BE41" s="12" t="s">
        <v>77</v>
      </c>
      <c r="BF41" s="12" t="s">
        <v>77</v>
      </c>
      <c r="BG41" s="12" t="s">
        <v>77</v>
      </c>
      <c r="BH41" s="12" t="s">
        <v>77</v>
      </c>
      <c r="BI41" s="12" t="s">
        <v>77</v>
      </c>
      <c r="BJ41" s="12" t="s">
        <v>78</v>
      </c>
      <c r="BK41" s="12" t="s">
        <v>215</v>
      </c>
      <c r="BL41" s="12" t="s">
        <v>77</v>
      </c>
      <c r="BM41" s="12" t="s">
        <v>78</v>
      </c>
      <c r="BN41" s="12" t="s">
        <v>77</v>
      </c>
      <c r="BO41" s="12" t="s">
        <v>77</v>
      </c>
      <c r="BP41" s="12" t="s">
        <v>78</v>
      </c>
      <c r="BQ41" s="12" t="s">
        <v>77</v>
      </c>
      <c r="BR41" s="12" t="s">
        <v>77</v>
      </c>
      <c r="BS41" s="12" t="s">
        <v>77</v>
      </c>
      <c r="BU41" s="12" t="s">
        <v>78</v>
      </c>
      <c r="BV41" s="12" t="s">
        <v>77</v>
      </c>
      <c r="BW41" s="12" t="s">
        <v>77</v>
      </c>
      <c r="BX41" s="12" t="s">
        <v>77</v>
      </c>
      <c r="BY41" s="12" t="s">
        <v>77</v>
      </c>
      <c r="BZ41" s="12" t="s">
        <v>77</v>
      </c>
    </row>
    <row r="42" spans="1:78" s="12" customFormat="1" ht="12.75" customHeight="1">
      <c r="A42" s="11">
        <v>39742.4692361111</v>
      </c>
      <c r="B42" s="11" t="s">
        <v>176</v>
      </c>
      <c r="C42" s="11"/>
      <c r="D42" s="11" t="s">
        <v>257</v>
      </c>
      <c r="E42" s="12">
        <v>2000</v>
      </c>
      <c r="F42" s="11"/>
      <c r="G42" s="11"/>
      <c r="H42" s="11"/>
      <c r="I42" s="12" t="s">
        <v>220</v>
      </c>
      <c r="J42" s="12" t="s">
        <v>221</v>
      </c>
      <c r="L42" s="12" t="s">
        <v>77</v>
      </c>
      <c r="M42" s="12" t="s">
        <v>77</v>
      </c>
      <c r="N42" s="12" t="s">
        <v>77</v>
      </c>
      <c r="O42" s="12" t="s">
        <v>77</v>
      </c>
      <c r="P42" s="12" t="s">
        <v>77</v>
      </c>
      <c r="Q42" s="12" t="s">
        <v>77</v>
      </c>
      <c r="R42" s="12" t="s">
        <v>78</v>
      </c>
      <c r="S42" s="12" t="s">
        <v>77</v>
      </c>
      <c r="T42" s="12" t="s">
        <v>78</v>
      </c>
      <c r="U42" s="12" t="s">
        <v>77</v>
      </c>
      <c r="V42" s="12" t="s">
        <v>77</v>
      </c>
      <c r="W42" s="12" t="s">
        <v>78</v>
      </c>
      <c r="X42" s="12" t="s">
        <v>78</v>
      </c>
      <c r="Z42" s="12" t="s">
        <v>77</v>
      </c>
      <c r="AA42" s="12" t="s">
        <v>77</v>
      </c>
      <c r="AB42" s="12" t="s">
        <v>77</v>
      </c>
      <c r="AC42" s="12" t="s">
        <v>77</v>
      </c>
      <c r="AD42" s="12" t="s">
        <v>78</v>
      </c>
      <c r="AE42" s="12" t="s">
        <v>78</v>
      </c>
      <c r="AF42" s="12" t="s">
        <v>78</v>
      </c>
      <c r="AG42" s="12" t="s">
        <v>78</v>
      </c>
      <c r="AH42" s="12" t="s">
        <v>77</v>
      </c>
      <c r="AI42" s="12" t="s">
        <v>77</v>
      </c>
      <c r="AJ42" s="12" t="s">
        <v>77</v>
      </c>
      <c r="AK42" s="12" t="s">
        <v>77</v>
      </c>
      <c r="AL42" s="12" t="s">
        <v>77</v>
      </c>
      <c r="AM42" s="12" t="s">
        <v>77</v>
      </c>
      <c r="AN42" s="12" t="s">
        <v>77</v>
      </c>
      <c r="AO42" s="12" t="s">
        <v>78</v>
      </c>
      <c r="AP42" s="12" t="s">
        <v>77</v>
      </c>
      <c r="AQ42" s="12" t="s">
        <v>77</v>
      </c>
      <c r="AR42" s="12" t="s">
        <v>78</v>
      </c>
      <c r="AT42" s="12" t="s">
        <v>77</v>
      </c>
      <c r="AU42" s="12" t="s">
        <v>77</v>
      </c>
      <c r="AV42" s="12" t="s">
        <v>77</v>
      </c>
      <c r="AW42" s="12" t="s">
        <v>77</v>
      </c>
      <c r="AX42" s="12" t="s">
        <v>77</v>
      </c>
      <c r="AY42" s="12" t="s">
        <v>77</v>
      </c>
      <c r="AZ42" s="12" t="s">
        <v>77</v>
      </c>
      <c r="BA42" s="12" t="s">
        <v>77</v>
      </c>
      <c r="BB42" s="12" t="s">
        <v>77</v>
      </c>
      <c r="BC42" s="12" t="s">
        <v>77</v>
      </c>
      <c r="BD42" s="12" t="s">
        <v>77</v>
      </c>
      <c r="BE42" s="12" t="s">
        <v>77</v>
      </c>
      <c r="BF42" s="12" t="s">
        <v>77</v>
      </c>
      <c r="BG42" s="12" t="s">
        <v>78</v>
      </c>
      <c r="BH42" s="12" t="s">
        <v>77</v>
      </c>
      <c r="BI42" s="12" t="s">
        <v>78</v>
      </c>
      <c r="BJ42" s="12" t="s">
        <v>78</v>
      </c>
      <c r="BL42" s="12" t="s">
        <v>77</v>
      </c>
      <c r="BM42" s="12" t="s">
        <v>78</v>
      </c>
      <c r="BN42" s="12" t="s">
        <v>77</v>
      </c>
      <c r="BO42" s="12" t="s">
        <v>77</v>
      </c>
      <c r="BP42" s="12" t="s">
        <v>77</v>
      </c>
      <c r="BQ42" s="12" t="s">
        <v>77</v>
      </c>
      <c r="BR42" s="12" t="s">
        <v>77</v>
      </c>
      <c r="BS42" s="12" t="s">
        <v>77</v>
      </c>
      <c r="BT42" s="12" t="s">
        <v>77</v>
      </c>
      <c r="BU42" s="12" t="s">
        <v>77</v>
      </c>
      <c r="BV42" s="12" t="s">
        <v>78</v>
      </c>
      <c r="BW42" s="12" t="s">
        <v>77</v>
      </c>
      <c r="BX42" s="12" t="s">
        <v>77</v>
      </c>
      <c r="BY42" s="12" t="s">
        <v>77</v>
      </c>
      <c r="BZ42" s="12" t="s">
        <v>77</v>
      </c>
    </row>
    <row r="43" spans="1:78" s="12" customFormat="1" ht="12.75" customHeight="1">
      <c r="A43" s="11">
        <v>39742.5800694444</v>
      </c>
      <c r="B43" s="11" t="s">
        <v>176</v>
      </c>
      <c r="C43" s="11"/>
      <c r="D43" s="11" t="s">
        <v>257</v>
      </c>
      <c r="E43" s="12">
        <v>2008</v>
      </c>
      <c r="F43" s="11"/>
      <c r="G43" s="11"/>
      <c r="H43" s="11"/>
      <c r="I43" s="12" t="s">
        <v>222</v>
      </c>
      <c r="J43" s="12" t="s">
        <v>223</v>
      </c>
      <c r="L43" s="12" t="s">
        <v>77</v>
      </c>
      <c r="M43" s="12" t="s">
        <v>77</v>
      </c>
      <c r="N43" s="12" t="s">
        <v>77</v>
      </c>
      <c r="O43" s="12" t="s">
        <v>77</v>
      </c>
      <c r="P43" s="12" t="s">
        <v>77</v>
      </c>
      <c r="Q43" s="12" t="s">
        <v>77</v>
      </c>
      <c r="R43" s="12" t="s">
        <v>77</v>
      </c>
      <c r="S43" s="12" t="s">
        <v>77</v>
      </c>
      <c r="T43" s="12" t="s">
        <v>77</v>
      </c>
      <c r="U43" s="12" t="s">
        <v>78</v>
      </c>
      <c r="V43" s="12" t="s">
        <v>77</v>
      </c>
      <c r="W43" s="12" t="s">
        <v>78</v>
      </c>
      <c r="X43" s="12" t="s">
        <v>77</v>
      </c>
      <c r="Z43" s="12" t="s">
        <v>77</v>
      </c>
      <c r="AA43" s="12" t="s">
        <v>77</v>
      </c>
      <c r="AB43" s="12" t="s">
        <v>77</v>
      </c>
      <c r="AC43" s="12" t="s">
        <v>77</v>
      </c>
      <c r="AD43" s="12" t="s">
        <v>77</v>
      </c>
      <c r="AE43" s="12" t="s">
        <v>77</v>
      </c>
      <c r="AF43" s="12" t="s">
        <v>77</v>
      </c>
      <c r="AG43" s="12" t="s">
        <v>77</v>
      </c>
      <c r="AH43" s="12" t="s">
        <v>77</v>
      </c>
      <c r="AI43" s="12" t="s">
        <v>77</v>
      </c>
      <c r="AJ43" s="12" t="s">
        <v>78</v>
      </c>
      <c r="AK43" s="12" t="s">
        <v>77</v>
      </c>
      <c r="AL43" s="12" t="s">
        <v>77</v>
      </c>
      <c r="AM43" s="12" t="s">
        <v>77</v>
      </c>
      <c r="AN43" s="12" t="s">
        <v>77</v>
      </c>
      <c r="AO43" s="12" t="s">
        <v>77</v>
      </c>
      <c r="AP43" s="12" t="s">
        <v>77</v>
      </c>
      <c r="AQ43" s="12" t="s">
        <v>77</v>
      </c>
      <c r="AR43" s="12" t="s">
        <v>77</v>
      </c>
      <c r="AT43" s="12" t="s">
        <v>77</v>
      </c>
      <c r="AU43" s="12" t="s">
        <v>77</v>
      </c>
      <c r="AV43" s="12" t="s">
        <v>77</v>
      </c>
      <c r="AW43" s="12" t="s">
        <v>77</v>
      </c>
      <c r="AX43" s="12" t="s">
        <v>77</v>
      </c>
      <c r="AY43" s="12" t="s">
        <v>77</v>
      </c>
      <c r="AZ43" s="12" t="s">
        <v>77</v>
      </c>
      <c r="BA43" s="12" t="s">
        <v>77</v>
      </c>
      <c r="BB43" s="12" t="s">
        <v>77</v>
      </c>
      <c r="BC43" s="12" t="s">
        <v>78</v>
      </c>
      <c r="BD43" s="12" t="s">
        <v>78</v>
      </c>
      <c r="BE43" s="12" t="s">
        <v>77</v>
      </c>
      <c r="BF43" s="12" t="s">
        <v>78</v>
      </c>
      <c r="BG43" s="12" t="s">
        <v>77</v>
      </c>
      <c r="BH43" s="12" t="s">
        <v>77</v>
      </c>
      <c r="BI43" s="12" t="s">
        <v>77</v>
      </c>
      <c r="BJ43" s="12" t="s">
        <v>77</v>
      </c>
      <c r="BL43" s="12" t="s">
        <v>77</v>
      </c>
      <c r="BM43" s="12" t="s">
        <v>77</v>
      </c>
      <c r="BN43" s="12" t="s">
        <v>77</v>
      </c>
      <c r="BO43" s="12" t="s">
        <v>77</v>
      </c>
      <c r="BP43" s="12" t="s">
        <v>78</v>
      </c>
      <c r="BQ43" s="12" t="s">
        <v>77</v>
      </c>
      <c r="BR43" s="12" t="s">
        <v>77</v>
      </c>
      <c r="BS43" s="12" t="s">
        <v>77</v>
      </c>
      <c r="BT43" s="12" t="s">
        <v>77</v>
      </c>
      <c r="BU43" s="12" t="s">
        <v>77</v>
      </c>
      <c r="BV43" s="12" t="s">
        <v>77</v>
      </c>
      <c r="BW43" s="12" t="s">
        <v>77</v>
      </c>
      <c r="BX43" s="12" t="s">
        <v>77</v>
      </c>
      <c r="BY43" s="12" t="s">
        <v>77</v>
      </c>
      <c r="BZ43" s="12" t="s">
        <v>77</v>
      </c>
    </row>
    <row r="44" spans="1:79" s="12" customFormat="1" ht="12.75" customHeight="1">
      <c r="A44" s="11">
        <v>39742.6584490741</v>
      </c>
      <c r="B44" s="11" t="s">
        <v>176</v>
      </c>
      <c r="C44" s="11"/>
      <c r="D44" s="11" t="s">
        <v>257</v>
      </c>
      <c r="E44" s="12">
        <v>1998</v>
      </c>
      <c r="F44" s="11"/>
      <c r="G44" s="11"/>
      <c r="H44" s="11"/>
      <c r="I44" s="12" t="s">
        <v>181</v>
      </c>
      <c r="J44" s="12" t="s">
        <v>182</v>
      </c>
      <c r="L44" s="12" t="s">
        <v>77</v>
      </c>
      <c r="M44" s="12" t="s">
        <v>77</v>
      </c>
      <c r="N44" s="12" t="s">
        <v>77</v>
      </c>
      <c r="O44" s="12" t="s">
        <v>77</v>
      </c>
      <c r="P44" s="12" t="s">
        <v>77</v>
      </c>
      <c r="R44" s="12" t="s">
        <v>77</v>
      </c>
      <c r="S44" s="12" t="s">
        <v>77</v>
      </c>
      <c r="T44" s="12" t="s">
        <v>77</v>
      </c>
      <c r="U44" s="12" t="s">
        <v>77</v>
      </c>
      <c r="V44" s="12" t="s">
        <v>77</v>
      </c>
      <c r="W44" s="12" t="s">
        <v>77</v>
      </c>
      <c r="X44" s="12" t="s">
        <v>77</v>
      </c>
      <c r="Z44" s="12" t="s">
        <v>78</v>
      </c>
      <c r="AA44" s="12" t="s">
        <v>78</v>
      </c>
      <c r="AB44" s="12" t="s">
        <v>78</v>
      </c>
      <c r="AC44" s="12" t="s">
        <v>78</v>
      </c>
      <c r="AD44" s="12" t="s">
        <v>78</v>
      </c>
      <c r="AE44" s="12" t="s">
        <v>78</v>
      </c>
      <c r="AF44" s="12" t="s">
        <v>78</v>
      </c>
      <c r="AG44" s="12" t="s">
        <v>78</v>
      </c>
      <c r="AH44" s="12" t="s">
        <v>78</v>
      </c>
      <c r="AI44" s="12" t="s">
        <v>78</v>
      </c>
      <c r="AJ44" s="12" t="s">
        <v>78</v>
      </c>
      <c r="AK44" s="12" t="s">
        <v>78</v>
      </c>
      <c r="AL44" s="12" t="s">
        <v>78</v>
      </c>
      <c r="AM44" s="12" t="s">
        <v>78</v>
      </c>
      <c r="AN44" s="12" t="s">
        <v>78</v>
      </c>
      <c r="AO44" s="12" t="s">
        <v>78</v>
      </c>
      <c r="AP44" s="12" t="s">
        <v>78</v>
      </c>
      <c r="AQ44" s="12" t="s">
        <v>78</v>
      </c>
      <c r="AR44" s="12" t="s">
        <v>78</v>
      </c>
      <c r="AT44" s="12" t="s">
        <v>77</v>
      </c>
      <c r="AU44" s="12" t="s">
        <v>77</v>
      </c>
      <c r="AV44" s="12" t="s">
        <v>77</v>
      </c>
      <c r="AW44" s="12" t="s">
        <v>77</v>
      </c>
      <c r="AX44" s="12" t="s">
        <v>77</v>
      </c>
      <c r="AY44" s="12" t="s">
        <v>77</v>
      </c>
      <c r="AZ44" s="12" t="s">
        <v>77</v>
      </c>
      <c r="BA44" s="12" t="s">
        <v>77</v>
      </c>
      <c r="BB44" s="12" t="s">
        <v>77</v>
      </c>
      <c r="BC44" s="12" t="s">
        <v>77</v>
      </c>
      <c r="BD44" s="12" t="s">
        <v>77</v>
      </c>
      <c r="BE44" s="12" t="s">
        <v>77</v>
      </c>
      <c r="BF44" s="12" t="s">
        <v>77</v>
      </c>
      <c r="BG44" s="12" t="s">
        <v>77</v>
      </c>
      <c r="BH44" s="12" t="s">
        <v>77</v>
      </c>
      <c r="BI44" s="12" t="s">
        <v>77</v>
      </c>
      <c r="BJ44" s="12" t="s">
        <v>77</v>
      </c>
      <c r="BL44" s="12" t="s">
        <v>78</v>
      </c>
      <c r="BM44" s="12" t="s">
        <v>78</v>
      </c>
      <c r="BN44" s="12" t="s">
        <v>78</v>
      </c>
      <c r="BO44" s="12" t="s">
        <v>78</v>
      </c>
      <c r="BP44" s="12" t="s">
        <v>78</v>
      </c>
      <c r="BQ44" s="12" t="s">
        <v>78</v>
      </c>
      <c r="BR44" s="12" t="s">
        <v>77</v>
      </c>
      <c r="BS44" s="12" t="s">
        <v>78</v>
      </c>
      <c r="BT44" s="12" t="s">
        <v>77</v>
      </c>
      <c r="BU44" s="12" t="s">
        <v>78</v>
      </c>
      <c r="BV44" s="12" t="s">
        <v>78</v>
      </c>
      <c r="BW44" s="12" t="s">
        <v>77</v>
      </c>
      <c r="BX44" s="12" t="s">
        <v>77</v>
      </c>
      <c r="BY44" s="12" t="s">
        <v>77</v>
      </c>
      <c r="BZ44" s="12" t="s">
        <v>77</v>
      </c>
      <c r="CA44" s="12" t="s">
        <v>216</v>
      </c>
    </row>
    <row r="45" spans="1:78" s="12" customFormat="1" ht="12.75" customHeight="1">
      <c r="A45" s="11">
        <v>39743.7614583333</v>
      </c>
      <c r="B45" s="11" t="s">
        <v>176</v>
      </c>
      <c r="C45" s="11"/>
      <c r="D45" s="11" t="s">
        <v>257</v>
      </c>
      <c r="E45" s="12">
        <v>1991</v>
      </c>
      <c r="F45" s="11"/>
      <c r="G45" s="11"/>
      <c r="H45" s="11"/>
      <c r="I45" s="12" t="s">
        <v>183</v>
      </c>
      <c r="J45" s="12" t="s">
        <v>184</v>
      </c>
      <c r="L45" s="12" t="s">
        <v>77</v>
      </c>
      <c r="M45" s="12" t="s">
        <v>77</v>
      </c>
      <c r="N45" s="12" t="s">
        <v>77</v>
      </c>
      <c r="O45" s="12" t="s">
        <v>77</v>
      </c>
      <c r="P45" s="12" t="s">
        <v>77</v>
      </c>
      <c r="Q45" s="12" t="s">
        <v>77</v>
      </c>
      <c r="R45" s="12" t="s">
        <v>77</v>
      </c>
      <c r="S45" s="12" t="s">
        <v>77</v>
      </c>
      <c r="T45" s="12" t="s">
        <v>77</v>
      </c>
      <c r="U45" s="12" t="s">
        <v>78</v>
      </c>
      <c r="V45" s="12" t="s">
        <v>77</v>
      </c>
      <c r="W45" s="12" t="s">
        <v>78</v>
      </c>
      <c r="X45" s="12" t="s">
        <v>78</v>
      </c>
      <c r="Z45" s="12" t="s">
        <v>77</v>
      </c>
      <c r="AA45" s="12" t="s">
        <v>78</v>
      </c>
      <c r="AB45" s="12" t="s">
        <v>78</v>
      </c>
      <c r="AC45" s="12" t="s">
        <v>77</v>
      </c>
      <c r="AD45" s="12" t="s">
        <v>77</v>
      </c>
      <c r="AE45" s="12" t="s">
        <v>77</v>
      </c>
      <c r="AF45" s="12" t="s">
        <v>77</v>
      </c>
      <c r="AG45" s="12" t="s">
        <v>77</v>
      </c>
      <c r="AH45" s="12" t="s">
        <v>78</v>
      </c>
      <c r="AI45" s="12" t="s">
        <v>77</v>
      </c>
      <c r="AJ45" s="12" t="s">
        <v>77</v>
      </c>
      <c r="AK45" s="12" t="s">
        <v>77</v>
      </c>
      <c r="AL45" s="12" t="s">
        <v>77</v>
      </c>
      <c r="AM45" s="12" t="s">
        <v>77</v>
      </c>
      <c r="AN45" s="12" t="s">
        <v>78</v>
      </c>
      <c r="AO45" s="12" t="s">
        <v>78</v>
      </c>
      <c r="AP45" s="12" t="s">
        <v>77</v>
      </c>
      <c r="AQ45" s="12" t="s">
        <v>77</v>
      </c>
      <c r="AR45" s="12" t="s">
        <v>78</v>
      </c>
      <c r="AT45" s="12" t="s">
        <v>77</v>
      </c>
      <c r="AU45" s="12" t="s">
        <v>77</v>
      </c>
      <c r="AV45" s="12" t="s">
        <v>77</v>
      </c>
      <c r="AW45" s="12" t="s">
        <v>77</v>
      </c>
      <c r="AX45" s="12" t="s">
        <v>77</v>
      </c>
      <c r="AY45" s="12" t="s">
        <v>77</v>
      </c>
      <c r="AZ45" s="12" t="s">
        <v>77</v>
      </c>
      <c r="BA45" s="12" t="s">
        <v>77</v>
      </c>
      <c r="BB45" s="12" t="s">
        <v>78</v>
      </c>
      <c r="BC45" s="12" t="s">
        <v>77</v>
      </c>
      <c r="BD45" s="12" t="s">
        <v>77</v>
      </c>
      <c r="BE45" s="12" t="s">
        <v>77</v>
      </c>
      <c r="BF45" s="12" t="s">
        <v>77</v>
      </c>
      <c r="BG45" s="12" t="s">
        <v>77</v>
      </c>
      <c r="BH45" s="12" t="s">
        <v>77</v>
      </c>
      <c r="BI45" s="12" t="s">
        <v>77</v>
      </c>
      <c r="BJ45" s="12" t="s">
        <v>77</v>
      </c>
      <c r="BL45" s="12" t="s">
        <v>77</v>
      </c>
      <c r="BM45" s="12" t="s">
        <v>77</v>
      </c>
      <c r="BN45" s="12" t="s">
        <v>77</v>
      </c>
      <c r="BO45" s="12" t="s">
        <v>78</v>
      </c>
      <c r="BP45" s="12" t="s">
        <v>77</v>
      </c>
      <c r="BQ45" s="12" t="s">
        <v>77</v>
      </c>
      <c r="BR45" s="12" t="s">
        <v>77</v>
      </c>
      <c r="BS45" s="12" t="s">
        <v>77</v>
      </c>
      <c r="BT45" s="12" t="s">
        <v>77</v>
      </c>
      <c r="BU45" s="12" t="s">
        <v>77</v>
      </c>
      <c r="BV45" s="12" t="s">
        <v>77</v>
      </c>
      <c r="BW45" s="12" t="s">
        <v>77</v>
      </c>
      <c r="BX45" s="12" t="s">
        <v>77</v>
      </c>
      <c r="BY45" s="12" t="s">
        <v>77</v>
      </c>
      <c r="BZ45" s="12" t="s">
        <v>77</v>
      </c>
    </row>
    <row r="46" spans="1:79" s="12" customFormat="1" ht="12.75" customHeight="1">
      <c r="A46" s="11">
        <v>39743.7655092593</v>
      </c>
      <c r="B46" s="11" t="s">
        <v>176</v>
      </c>
      <c r="C46" s="11"/>
      <c r="D46" s="11" t="s">
        <v>257</v>
      </c>
      <c r="E46" s="12" t="s">
        <v>185</v>
      </c>
      <c r="F46" s="11"/>
      <c r="G46" s="11"/>
      <c r="H46" s="11"/>
      <c r="I46" s="12" t="s">
        <v>186</v>
      </c>
      <c r="J46" s="12" t="s">
        <v>187</v>
      </c>
      <c r="L46" s="12" t="s">
        <v>77</v>
      </c>
      <c r="M46" s="12" t="s">
        <v>77</v>
      </c>
      <c r="N46" s="12" t="s">
        <v>77</v>
      </c>
      <c r="O46" s="12" t="s">
        <v>77</v>
      </c>
      <c r="P46" s="12" t="s">
        <v>77</v>
      </c>
      <c r="Q46" s="12" t="s">
        <v>77</v>
      </c>
      <c r="R46" s="12" t="s">
        <v>77</v>
      </c>
      <c r="S46" s="12" t="s">
        <v>77</v>
      </c>
      <c r="T46" s="12" t="s">
        <v>77</v>
      </c>
      <c r="U46" s="12" t="s">
        <v>77</v>
      </c>
      <c r="W46" s="12" t="s">
        <v>77</v>
      </c>
      <c r="X46" s="12" t="s">
        <v>77</v>
      </c>
      <c r="Z46" s="12" t="s">
        <v>77</v>
      </c>
      <c r="AA46" s="12" t="s">
        <v>78</v>
      </c>
      <c r="AB46" s="12" t="s">
        <v>78</v>
      </c>
      <c r="AC46" s="12" t="s">
        <v>78</v>
      </c>
      <c r="AD46" s="12" t="s">
        <v>77</v>
      </c>
      <c r="AE46" s="12" t="s">
        <v>77</v>
      </c>
      <c r="AF46" s="12" t="s">
        <v>78</v>
      </c>
      <c r="AG46" s="12" t="s">
        <v>77</v>
      </c>
      <c r="AI46" s="12" t="s">
        <v>77</v>
      </c>
      <c r="AJ46" s="12" t="s">
        <v>77</v>
      </c>
      <c r="AK46" s="12" t="s">
        <v>77</v>
      </c>
      <c r="AL46" s="12" t="s">
        <v>77</v>
      </c>
      <c r="AM46" s="12" t="s">
        <v>78</v>
      </c>
      <c r="AN46" s="12" t="s">
        <v>77</v>
      </c>
      <c r="AO46" s="12" t="s">
        <v>77</v>
      </c>
      <c r="AP46" s="12" t="s">
        <v>77</v>
      </c>
      <c r="AQ46" s="12" t="s">
        <v>77</v>
      </c>
      <c r="AR46" s="12" t="s">
        <v>77</v>
      </c>
      <c r="AT46" s="12" t="s">
        <v>77</v>
      </c>
      <c r="AU46" s="12" t="s">
        <v>77</v>
      </c>
      <c r="AV46" s="12" t="s">
        <v>77</v>
      </c>
      <c r="AW46" s="12" t="s">
        <v>77</v>
      </c>
      <c r="AX46" s="12" t="s">
        <v>77</v>
      </c>
      <c r="AY46" s="12" t="s">
        <v>78</v>
      </c>
      <c r="AZ46" s="12" t="s">
        <v>78</v>
      </c>
      <c r="BA46" s="12" t="s">
        <v>77</v>
      </c>
      <c r="BB46" s="12" t="s">
        <v>77</v>
      </c>
      <c r="BC46" s="12" t="s">
        <v>77</v>
      </c>
      <c r="BD46" s="12" t="s">
        <v>78</v>
      </c>
      <c r="BE46" s="12" t="s">
        <v>77</v>
      </c>
      <c r="BF46" s="12" t="s">
        <v>77</v>
      </c>
      <c r="BG46" s="12" t="s">
        <v>77</v>
      </c>
      <c r="BH46" s="12" t="s">
        <v>77</v>
      </c>
      <c r="BI46" s="12" t="s">
        <v>77</v>
      </c>
      <c r="BJ46" s="12" t="s">
        <v>77</v>
      </c>
      <c r="BK46" s="12" t="s">
        <v>217</v>
      </c>
      <c r="BL46" s="12" t="s">
        <v>78</v>
      </c>
      <c r="BM46" s="12" t="s">
        <v>78</v>
      </c>
      <c r="BN46" s="12" t="s">
        <v>77</v>
      </c>
      <c r="BO46" s="12" t="s">
        <v>77</v>
      </c>
      <c r="BP46" s="12" t="s">
        <v>77</v>
      </c>
      <c r="BQ46" s="12" t="s">
        <v>77</v>
      </c>
      <c r="BR46" s="12" t="s">
        <v>77</v>
      </c>
      <c r="BS46" s="12" t="s">
        <v>77</v>
      </c>
      <c r="BT46" s="12" t="s">
        <v>77</v>
      </c>
      <c r="BU46" s="12" t="s">
        <v>77</v>
      </c>
      <c r="BV46" s="12" t="s">
        <v>77</v>
      </c>
      <c r="BW46" s="12" t="s">
        <v>77</v>
      </c>
      <c r="BX46" s="12" t="s">
        <v>77</v>
      </c>
      <c r="BY46" s="12" t="s">
        <v>77</v>
      </c>
      <c r="BZ46" s="12" t="s">
        <v>77</v>
      </c>
      <c r="CA46" s="12" t="s">
        <v>226</v>
      </c>
    </row>
    <row r="47" spans="1:78" s="12" customFormat="1" ht="12.75" customHeight="1">
      <c r="A47" s="11">
        <v>39743.8565972222</v>
      </c>
      <c r="B47" s="11" t="s">
        <v>176</v>
      </c>
      <c r="C47" s="11"/>
      <c r="D47" s="11" t="s">
        <v>257</v>
      </c>
      <c r="E47" s="12">
        <v>2005</v>
      </c>
      <c r="F47" s="11"/>
      <c r="G47" s="11"/>
      <c r="H47" s="11"/>
      <c r="I47" s="12" t="s">
        <v>188</v>
      </c>
      <c r="J47" s="12" t="s">
        <v>189</v>
      </c>
      <c r="L47" s="12" t="s">
        <v>77</v>
      </c>
      <c r="M47" s="12" t="s">
        <v>77</v>
      </c>
      <c r="N47" s="12" t="s">
        <v>77</v>
      </c>
      <c r="O47" s="12" t="s">
        <v>77</v>
      </c>
      <c r="P47" s="12" t="s">
        <v>77</v>
      </c>
      <c r="Q47" s="12" t="s">
        <v>77</v>
      </c>
      <c r="R47" s="12" t="s">
        <v>77</v>
      </c>
      <c r="S47" s="12" t="s">
        <v>77</v>
      </c>
      <c r="T47" s="12" t="s">
        <v>77</v>
      </c>
      <c r="U47" s="12" t="s">
        <v>77</v>
      </c>
      <c r="V47" s="12" t="s">
        <v>77</v>
      </c>
      <c r="W47" s="12" t="s">
        <v>78</v>
      </c>
      <c r="X47" s="12" t="s">
        <v>78</v>
      </c>
      <c r="Z47" s="12" t="s">
        <v>78</v>
      </c>
      <c r="AA47" s="12" t="s">
        <v>77</v>
      </c>
      <c r="AB47" s="12" t="s">
        <v>78</v>
      </c>
      <c r="AC47" s="12" t="s">
        <v>78</v>
      </c>
      <c r="AD47" s="12" t="s">
        <v>77</v>
      </c>
      <c r="AE47" s="12" t="s">
        <v>78</v>
      </c>
      <c r="AF47" s="12" t="s">
        <v>78</v>
      </c>
      <c r="AG47" s="12" t="s">
        <v>78</v>
      </c>
      <c r="AH47" s="12" t="s">
        <v>78</v>
      </c>
      <c r="AI47" s="12" t="s">
        <v>78</v>
      </c>
      <c r="AJ47" s="12" t="s">
        <v>78</v>
      </c>
      <c r="AK47" s="12" t="s">
        <v>78</v>
      </c>
      <c r="AL47" s="12" t="s">
        <v>78</v>
      </c>
      <c r="AM47" s="12" t="s">
        <v>77</v>
      </c>
      <c r="AN47" s="12" t="s">
        <v>78</v>
      </c>
      <c r="AO47" s="12" t="s">
        <v>77</v>
      </c>
      <c r="AP47" s="12" t="s">
        <v>77</v>
      </c>
      <c r="AQ47" s="12" t="s">
        <v>78</v>
      </c>
      <c r="AR47" s="12" t="s">
        <v>78</v>
      </c>
      <c r="AT47" s="12" t="s">
        <v>77</v>
      </c>
      <c r="AU47" s="12" t="s">
        <v>77</v>
      </c>
      <c r="AV47" s="12" t="s">
        <v>77</v>
      </c>
      <c r="AW47" s="12" t="s">
        <v>77</v>
      </c>
      <c r="AX47" s="12" t="s">
        <v>77</v>
      </c>
      <c r="AY47" s="12" t="s">
        <v>78</v>
      </c>
      <c r="AZ47" s="12" t="s">
        <v>77</v>
      </c>
      <c r="BA47" s="12" t="s">
        <v>77</v>
      </c>
      <c r="BB47" s="12" t="s">
        <v>78</v>
      </c>
      <c r="BC47" s="12" t="s">
        <v>78</v>
      </c>
      <c r="BD47" s="12" t="s">
        <v>78</v>
      </c>
      <c r="BE47" s="12" t="s">
        <v>77</v>
      </c>
      <c r="BF47" s="12" t="s">
        <v>78</v>
      </c>
      <c r="BG47" s="12" t="s">
        <v>77</v>
      </c>
      <c r="BH47" s="12" t="s">
        <v>77</v>
      </c>
      <c r="BI47" s="12" t="s">
        <v>77</v>
      </c>
      <c r="BJ47" s="12" t="s">
        <v>78</v>
      </c>
      <c r="BL47" s="12" t="s">
        <v>77</v>
      </c>
      <c r="BM47" s="12" t="s">
        <v>78</v>
      </c>
      <c r="BN47" s="12" t="s">
        <v>77</v>
      </c>
      <c r="BO47" s="12" t="s">
        <v>77</v>
      </c>
      <c r="BP47" s="12" t="s">
        <v>77</v>
      </c>
      <c r="BQ47" s="12" t="s">
        <v>77</v>
      </c>
      <c r="BR47" s="12" t="s">
        <v>78</v>
      </c>
      <c r="BS47" s="12" t="s">
        <v>77</v>
      </c>
      <c r="BT47" s="12" t="s">
        <v>78</v>
      </c>
      <c r="BU47" s="12" t="s">
        <v>78</v>
      </c>
      <c r="BV47" s="12" t="s">
        <v>78</v>
      </c>
      <c r="BW47" s="12" t="s">
        <v>78</v>
      </c>
      <c r="BX47" s="12" t="s">
        <v>78</v>
      </c>
      <c r="BY47" s="12" t="s">
        <v>77</v>
      </c>
      <c r="BZ47" s="12" t="s">
        <v>77</v>
      </c>
    </row>
    <row r="48" spans="1:79" s="12" customFormat="1" ht="12.75" customHeight="1">
      <c r="A48" s="11">
        <v>39744.6240393518</v>
      </c>
      <c r="B48" s="11" t="s">
        <v>176</v>
      </c>
      <c r="C48" s="11"/>
      <c r="D48" s="11" t="s">
        <v>257</v>
      </c>
      <c r="E48" s="12">
        <v>2005</v>
      </c>
      <c r="F48" s="11"/>
      <c r="G48" s="11"/>
      <c r="H48" s="11"/>
      <c r="I48" s="12" t="s">
        <v>190</v>
      </c>
      <c r="J48" s="12" t="s">
        <v>191</v>
      </c>
      <c r="L48" s="12" t="s">
        <v>77</v>
      </c>
      <c r="M48" s="12" t="s">
        <v>77</v>
      </c>
      <c r="N48" s="12" t="s">
        <v>77</v>
      </c>
      <c r="O48" s="12" t="s">
        <v>78</v>
      </c>
      <c r="P48" s="12" t="s">
        <v>77</v>
      </c>
      <c r="Q48" s="12" t="s">
        <v>77</v>
      </c>
      <c r="R48" s="12" t="s">
        <v>77</v>
      </c>
      <c r="S48" s="12" t="s">
        <v>78</v>
      </c>
      <c r="T48" s="12" t="s">
        <v>77</v>
      </c>
      <c r="U48" s="12" t="s">
        <v>77</v>
      </c>
      <c r="V48" s="12" t="s">
        <v>78</v>
      </c>
      <c r="W48" s="12" t="s">
        <v>77</v>
      </c>
      <c r="X48" s="12" t="s">
        <v>78</v>
      </c>
      <c r="Z48" s="12" t="s">
        <v>77</v>
      </c>
      <c r="AA48" s="12" t="s">
        <v>78</v>
      </c>
      <c r="AB48" s="12" t="s">
        <v>78</v>
      </c>
      <c r="AC48" s="12" t="s">
        <v>78</v>
      </c>
      <c r="AD48" s="12" t="s">
        <v>77</v>
      </c>
      <c r="AE48" s="12" t="s">
        <v>77</v>
      </c>
      <c r="AF48" s="12" t="s">
        <v>77</v>
      </c>
      <c r="AH48" s="12" t="s">
        <v>78</v>
      </c>
      <c r="AI48" s="12" t="s">
        <v>78</v>
      </c>
      <c r="AJ48" s="12" t="s">
        <v>77</v>
      </c>
      <c r="AK48" s="12" t="s">
        <v>78</v>
      </c>
      <c r="AL48" s="12" t="s">
        <v>77</v>
      </c>
      <c r="AM48" s="12" t="s">
        <v>77</v>
      </c>
      <c r="AN48" s="12" t="s">
        <v>78</v>
      </c>
      <c r="AO48" s="12" t="s">
        <v>77</v>
      </c>
      <c r="AP48" s="12" t="s">
        <v>78</v>
      </c>
      <c r="AQ48" s="12" t="s">
        <v>77</v>
      </c>
      <c r="AR48" s="12" t="s">
        <v>78</v>
      </c>
      <c r="AT48" s="12" t="s">
        <v>77</v>
      </c>
      <c r="AU48" s="12" t="s">
        <v>77</v>
      </c>
      <c r="AV48" s="12" t="s">
        <v>77</v>
      </c>
      <c r="AW48" s="12" t="s">
        <v>77</v>
      </c>
      <c r="AX48" s="12" t="s">
        <v>77</v>
      </c>
      <c r="AY48" s="12" t="s">
        <v>78</v>
      </c>
      <c r="AZ48" s="12" t="s">
        <v>78</v>
      </c>
      <c r="BA48" s="12" t="s">
        <v>77</v>
      </c>
      <c r="BB48" s="12" t="s">
        <v>78</v>
      </c>
      <c r="BC48" s="12" t="s">
        <v>77</v>
      </c>
      <c r="BD48" s="12" t="s">
        <v>78</v>
      </c>
      <c r="BE48" s="12" t="s">
        <v>78</v>
      </c>
      <c r="BF48" s="12" t="s">
        <v>78</v>
      </c>
      <c r="BG48" s="12" t="s">
        <v>77</v>
      </c>
      <c r="BH48" s="12" t="s">
        <v>77</v>
      </c>
      <c r="BI48" s="12" t="s">
        <v>77</v>
      </c>
      <c r="BJ48" s="12" t="s">
        <v>77</v>
      </c>
      <c r="BL48" s="12" t="s">
        <v>78</v>
      </c>
      <c r="BM48" s="12" t="s">
        <v>78</v>
      </c>
      <c r="BN48" s="12" t="s">
        <v>77</v>
      </c>
      <c r="BO48" s="12" t="s">
        <v>78</v>
      </c>
      <c r="BP48" s="12" t="s">
        <v>78</v>
      </c>
      <c r="BQ48" s="12" t="s">
        <v>78</v>
      </c>
      <c r="BR48" s="12" t="s">
        <v>78</v>
      </c>
      <c r="BS48" s="12" t="s">
        <v>77</v>
      </c>
      <c r="BT48" s="12" t="s">
        <v>77</v>
      </c>
      <c r="BU48" s="12" t="s">
        <v>77</v>
      </c>
      <c r="BV48" s="12" t="s">
        <v>78</v>
      </c>
      <c r="BW48" s="12" t="s">
        <v>77</v>
      </c>
      <c r="BX48" s="12" t="s">
        <v>77</v>
      </c>
      <c r="BY48" s="12" t="s">
        <v>77</v>
      </c>
      <c r="BZ48" s="12" t="s">
        <v>77</v>
      </c>
      <c r="CA48" s="12" t="s">
        <v>227</v>
      </c>
    </row>
    <row r="49" spans="1:78" s="12" customFormat="1" ht="12.75" customHeight="1">
      <c r="A49" s="11">
        <v>39745.9250578704</v>
      </c>
      <c r="B49" s="11" t="s">
        <v>176</v>
      </c>
      <c r="C49" s="11"/>
      <c r="D49" s="11" t="s">
        <v>257</v>
      </c>
      <c r="E49" s="12" t="s">
        <v>192</v>
      </c>
      <c r="F49" s="11"/>
      <c r="G49" s="11"/>
      <c r="H49" s="11"/>
      <c r="I49" s="12" t="s">
        <v>193</v>
      </c>
      <c r="J49" s="12" t="s">
        <v>194</v>
      </c>
      <c r="L49" s="12" t="s">
        <v>77</v>
      </c>
      <c r="M49" s="12" t="s">
        <v>77</v>
      </c>
      <c r="N49" s="12" t="s">
        <v>78</v>
      </c>
      <c r="O49" s="12" t="s">
        <v>77</v>
      </c>
      <c r="P49" s="12" t="s">
        <v>78</v>
      </c>
      <c r="Q49" s="12" t="s">
        <v>77</v>
      </c>
      <c r="R49" s="12" t="s">
        <v>78</v>
      </c>
      <c r="S49" s="12" t="s">
        <v>77</v>
      </c>
      <c r="T49" s="12" t="s">
        <v>77</v>
      </c>
      <c r="U49" s="12" t="s">
        <v>77</v>
      </c>
      <c r="V49" s="12" t="s">
        <v>77</v>
      </c>
      <c r="W49" s="12" t="s">
        <v>78</v>
      </c>
      <c r="X49" s="12" t="s">
        <v>78</v>
      </c>
      <c r="Z49" s="12" t="s">
        <v>77</v>
      </c>
      <c r="AA49" s="12" t="s">
        <v>78</v>
      </c>
      <c r="AB49" s="12" t="s">
        <v>77</v>
      </c>
      <c r="AC49" s="12" t="s">
        <v>77</v>
      </c>
      <c r="AD49" s="12" t="s">
        <v>77</v>
      </c>
      <c r="AE49" s="12" t="s">
        <v>78</v>
      </c>
      <c r="AF49" s="12" t="s">
        <v>78</v>
      </c>
      <c r="AG49" s="12" t="s">
        <v>78</v>
      </c>
      <c r="AH49" s="12" t="s">
        <v>77</v>
      </c>
      <c r="AI49" s="12" t="s">
        <v>77</v>
      </c>
      <c r="AJ49" s="12" t="s">
        <v>77</v>
      </c>
      <c r="AK49" s="12" t="s">
        <v>77</v>
      </c>
      <c r="AL49" s="12" t="s">
        <v>77</v>
      </c>
      <c r="AM49" s="12" t="s">
        <v>77</v>
      </c>
      <c r="AN49" s="12" t="s">
        <v>77</v>
      </c>
      <c r="AO49" s="12" t="s">
        <v>78</v>
      </c>
      <c r="AP49" s="12" t="s">
        <v>77</v>
      </c>
      <c r="AQ49" s="12" t="s">
        <v>77</v>
      </c>
      <c r="AR49" s="12" t="s">
        <v>77</v>
      </c>
      <c r="AT49" s="12" t="s">
        <v>77</v>
      </c>
      <c r="AU49" s="12" t="s">
        <v>77</v>
      </c>
      <c r="AV49" s="12" t="s">
        <v>77</v>
      </c>
      <c r="AW49" s="12" t="s">
        <v>77</v>
      </c>
      <c r="AX49" s="12" t="s">
        <v>77</v>
      </c>
      <c r="AY49" s="12" t="s">
        <v>78</v>
      </c>
      <c r="AZ49" s="12" t="s">
        <v>77</v>
      </c>
      <c r="BA49" s="12" t="s">
        <v>77</v>
      </c>
      <c r="BB49" s="12" t="s">
        <v>77</v>
      </c>
      <c r="BC49" s="12" t="s">
        <v>77</v>
      </c>
      <c r="BD49" s="12" t="s">
        <v>77</v>
      </c>
      <c r="BE49" s="12" t="s">
        <v>77</v>
      </c>
      <c r="BF49" s="12" t="s">
        <v>77</v>
      </c>
      <c r="BG49" s="12" t="s">
        <v>77</v>
      </c>
      <c r="BH49" s="12" t="s">
        <v>77</v>
      </c>
      <c r="BI49" s="12" t="s">
        <v>77</v>
      </c>
      <c r="BJ49" s="12" t="s">
        <v>77</v>
      </c>
      <c r="BL49" s="12" t="s">
        <v>77</v>
      </c>
      <c r="BM49" s="12" t="s">
        <v>78</v>
      </c>
      <c r="BN49" s="12" t="s">
        <v>77</v>
      </c>
      <c r="BO49" s="12" t="s">
        <v>77</v>
      </c>
      <c r="BP49" s="12" t="s">
        <v>77</v>
      </c>
      <c r="BQ49" s="12" t="s">
        <v>77</v>
      </c>
      <c r="BR49" s="12" t="s">
        <v>77</v>
      </c>
      <c r="BS49" s="12" t="s">
        <v>77</v>
      </c>
      <c r="BT49" s="12" t="s">
        <v>78</v>
      </c>
      <c r="BU49" s="12" t="s">
        <v>77</v>
      </c>
      <c r="BV49" s="12" t="s">
        <v>77</v>
      </c>
      <c r="BW49" s="12" t="s">
        <v>78</v>
      </c>
      <c r="BX49" s="12" t="s">
        <v>77</v>
      </c>
      <c r="BY49" s="12" t="s">
        <v>77</v>
      </c>
      <c r="BZ49" s="12" t="s">
        <v>77</v>
      </c>
    </row>
    <row r="50" spans="1:78" s="12" customFormat="1" ht="12.75" customHeight="1">
      <c r="A50" s="11">
        <v>39748.5056597222</v>
      </c>
      <c r="B50" s="11" t="s">
        <v>176</v>
      </c>
      <c r="C50" s="11"/>
      <c r="D50" s="11" t="s">
        <v>257</v>
      </c>
      <c r="E50" s="12">
        <v>2007</v>
      </c>
      <c r="F50" s="11"/>
      <c r="G50" s="11"/>
      <c r="H50" s="11"/>
      <c r="I50" s="12" t="s">
        <v>195</v>
      </c>
      <c r="J50" s="12" t="s">
        <v>196</v>
      </c>
      <c r="L50" s="12" t="s">
        <v>77</v>
      </c>
      <c r="M50" s="12" t="s">
        <v>78</v>
      </c>
      <c r="N50" s="12" t="s">
        <v>77</v>
      </c>
      <c r="O50" s="12" t="s">
        <v>78</v>
      </c>
      <c r="P50" s="12" t="s">
        <v>77</v>
      </c>
      <c r="Q50" s="12" t="s">
        <v>77</v>
      </c>
      <c r="R50" s="12" t="s">
        <v>77</v>
      </c>
      <c r="S50" s="12" t="s">
        <v>77</v>
      </c>
      <c r="T50" s="12" t="s">
        <v>77</v>
      </c>
      <c r="U50" s="12" t="s">
        <v>77</v>
      </c>
      <c r="V50" s="12" t="s">
        <v>77</v>
      </c>
      <c r="W50" s="12" t="s">
        <v>78</v>
      </c>
      <c r="X50" s="12" t="s">
        <v>77</v>
      </c>
      <c r="Y50" s="12" t="s">
        <v>228</v>
      </c>
      <c r="Z50" s="12" t="s">
        <v>77</v>
      </c>
      <c r="AA50" s="12" t="s">
        <v>78</v>
      </c>
      <c r="AB50" s="12" t="s">
        <v>78</v>
      </c>
      <c r="AC50" s="12" t="s">
        <v>78</v>
      </c>
      <c r="AD50" s="12" t="s">
        <v>77</v>
      </c>
      <c r="AE50" s="12" t="s">
        <v>77</v>
      </c>
      <c r="AF50" s="12" t="s">
        <v>77</v>
      </c>
      <c r="AG50" s="12" t="s">
        <v>77</v>
      </c>
      <c r="AH50" s="12" t="s">
        <v>77</v>
      </c>
      <c r="AI50" s="12" t="s">
        <v>77</v>
      </c>
      <c r="AJ50" s="12" t="s">
        <v>77</v>
      </c>
      <c r="AK50" s="12" t="s">
        <v>78</v>
      </c>
      <c r="AL50" s="12" t="s">
        <v>78</v>
      </c>
      <c r="AM50" s="12" t="s">
        <v>78</v>
      </c>
      <c r="AN50" s="12" t="s">
        <v>78</v>
      </c>
      <c r="AO50" s="12" t="s">
        <v>78</v>
      </c>
      <c r="AP50" s="12" t="s">
        <v>78</v>
      </c>
      <c r="AQ50" s="12" t="s">
        <v>77</v>
      </c>
      <c r="AR50" s="12" t="s">
        <v>77</v>
      </c>
      <c r="AS50" s="12" t="s">
        <v>229</v>
      </c>
      <c r="AU50" s="12" t="s">
        <v>78</v>
      </c>
      <c r="AV50" s="12" t="s">
        <v>77</v>
      </c>
      <c r="AW50" s="12" t="s">
        <v>77</v>
      </c>
      <c r="AX50" s="12" t="s">
        <v>78</v>
      </c>
      <c r="AY50" s="12" t="s">
        <v>78</v>
      </c>
      <c r="AZ50" s="12" t="s">
        <v>78</v>
      </c>
      <c r="BA50" s="12" t="s">
        <v>77</v>
      </c>
      <c r="BB50" s="12" t="s">
        <v>77</v>
      </c>
      <c r="BC50" s="12" t="s">
        <v>77</v>
      </c>
      <c r="BD50" s="12" t="s">
        <v>77</v>
      </c>
      <c r="BE50" s="12" t="s">
        <v>77</v>
      </c>
      <c r="BF50" s="12" t="s">
        <v>78</v>
      </c>
      <c r="BG50" s="12" t="s">
        <v>77</v>
      </c>
      <c r="BH50" s="12" t="s">
        <v>77</v>
      </c>
      <c r="BI50" s="12" t="s">
        <v>77</v>
      </c>
      <c r="BJ50" s="12" t="s">
        <v>77</v>
      </c>
      <c r="BL50" s="12" t="s">
        <v>77</v>
      </c>
      <c r="BM50" s="12" t="s">
        <v>78</v>
      </c>
      <c r="BN50" s="12" t="s">
        <v>77</v>
      </c>
      <c r="BO50" s="12" t="s">
        <v>78</v>
      </c>
      <c r="BP50" s="12" t="s">
        <v>77</v>
      </c>
      <c r="BQ50" s="12" t="s">
        <v>77</v>
      </c>
      <c r="BR50" s="12" t="s">
        <v>78</v>
      </c>
      <c r="BS50" s="12" t="s">
        <v>77</v>
      </c>
      <c r="BT50" s="12" t="s">
        <v>77</v>
      </c>
      <c r="BU50" s="12" t="s">
        <v>77</v>
      </c>
      <c r="BV50" s="12" t="s">
        <v>77</v>
      </c>
      <c r="BW50" s="12" t="s">
        <v>78</v>
      </c>
      <c r="BX50" s="12" t="s">
        <v>77</v>
      </c>
      <c r="BY50" s="12" t="s">
        <v>78</v>
      </c>
      <c r="BZ50" s="12" t="s">
        <v>77</v>
      </c>
    </row>
    <row r="51" spans="1:78" s="12" customFormat="1" ht="12.75" customHeight="1">
      <c r="A51" s="11">
        <v>39750.4921412037</v>
      </c>
      <c r="B51" s="11" t="s">
        <v>176</v>
      </c>
      <c r="C51" s="11"/>
      <c r="D51" s="11" t="s">
        <v>257</v>
      </c>
      <c r="E51" s="12">
        <v>2003</v>
      </c>
      <c r="F51" s="11"/>
      <c r="G51" s="11"/>
      <c r="H51" s="11"/>
      <c r="I51" s="12" t="s">
        <v>197</v>
      </c>
      <c r="J51" s="12" t="s">
        <v>198</v>
      </c>
      <c r="L51" s="12" t="s">
        <v>77</v>
      </c>
      <c r="M51" s="12" t="s">
        <v>77</v>
      </c>
      <c r="N51" s="12" t="s">
        <v>77</v>
      </c>
      <c r="O51" s="12" t="s">
        <v>78</v>
      </c>
      <c r="P51" s="12" t="s">
        <v>78</v>
      </c>
      <c r="Q51" s="12" t="s">
        <v>77</v>
      </c>
      <c r="R51" s="12" t="s">
        <v>77</v>
      </c>
      <c r="S51" s="12" t="s">
        <v>77</v>
      </c>
      <c r="T51" s="12" t="s">
        <v>77</v>
      </c>
      <c r="U51" s="12" t="s">
        <v>78</v>
      </c>
      <c r="V51" s="12" t="s">
        <v>77</v>
      </c>
      <c r="W51" s="12" t="s">
        <v>78</v>
      </c>
      <c r="X51" s="12" t="s">
        <v>78</v>
      </c>
      <c r="Z51" s="12" t="s">
        <v>77</v>
      </c>
      <c r="AA51" s="12" t="s">
        <v>78</v>
      </c>
      <c r="AB51" s="12" t="s">
        <v>77</v>
      </c>
      <c r="AC51" s="12" t="s">
        <v>77</v>
      </c>
      <c r="AD51" s="12" t="s">
        <v>78</v>
      </c>
      <c r="AE51" s="12" t="s">
        <v>77</v>
      </c>
      <c r="AF51" s="12" t="s">
        <v>77</v>
      </c>
      <c r="AG51" s="12" t="s">
        <v>77</v>
      </c>
      <c r="AH51" s="12" t="s">
        <v>77</v>
      </c>
      <c r="AI51" s="12" t="s">
        <v>78</v>
      </c>
      <c r="AJ51" s="12" t="s">
        <v>78</v>
      </c>
      <c r="AK51" s="12" t="s">
        <v>77</v>
      </c>
      <c r="AL51" s="12" t="s">
        <v>77</v>
      </c>
      <c r="AM51" s="12" t="s">
        <v>77</v>
      </c>
      <c r="AN51" s="12" t="s">
        <v>77</v>
      </c>
      <c r="AO51" s="12" t="s">
        <v>77</v>
      </c>
      <c r="AP51" s="12" t="s">
        <v>77</v>
      </c>
      <c r="AQ51" s="12" t="s">
        <v>77</v>
      </c>
      <c r="AR51" s="12" t="s">
        <v>78</v>
      </c>
      <c r="AT51" s="12" t="s">
        <v>77</v>
      </c>
      <c r="AU51" s="12" t="s">
        <v>77</v>
      </c>
      <c r="AV51" s="12" t="s">
        <v>77</v>
      </c>
      <c r="AW51" s="12" t="s">
        <v>77</v>
      </c>
      <c r="AX51" s="12" t="s">
        <v>77</v>
      </c>
      <c r="AY51" s="12" t="s">
        <v>77</v>
      </c>
      <c r="AZ51" s="12" t="s">
        <v>78</v>
      </c>
      <c r="BA51" s="12" t="s">
        <v>77</v>
      </c>
      <c r="BB51" s="12" t="s">
        <v>78</v>
      </c>
      <c r="BC51" s="12" t="s">
        <v>78</v>
      </c>
      <c r="BD51" s="12" t="s">
        <v>77</v>
      </c>
      <c r="BE51" s="12" t="s">
        <v>77</v>
      </c>
      <c r="BF51" s="12" t="s">
        <v>77</v>
      </c>
      <c r="BG51" s="12" t="s">
        <v>77</v>
      </c>
      <c r="BH51" s="12" t="s">
        <v>77</v>
      </c>
      <c r="BI51" s="12" t="s">
        <v>77</v>
      </c>
      <c r="BJ51" s="12" t="s">
        <v>77</v>
      </c>
      <c r="BL51" s="12" t="s">
        <v>77</v>
      </c>
      <c r="BM51" s="12" t="s">
        <v>77</v>
      </c>
      <c r="BN51" s="12" t="s">
        <v>78</v>
      </c>
      <c r="BO51" s="12" t="s">
        <v>78</v>
      </c>
      <c r="BP51" s="12" t="s">
        <v>77</v>
      </c>
      <c r="BQ51" s="12" t="s">
        <v>77</v>
      </c>
      <c r="BR51" s="12" t="s">
        <v>78</v>
      </c>
      <c r="BS51" s="12" t="s">
        <v>77</v>
      </c>
      <c r="BT51" s="12" t="s">
        <v>77</v>
      </c>
      <c r="BU51" s="12" t="s">
        <v>77</v>
      </c>
      <c r="BV51" s="12" t="s">
        <v>78</v>
      </c>
      <c r="BW51" s="12" t="s">
        <v>78</v>
      </c>
      <c r="BX51" s="12" t="s">
        <v>77</v>
      </c>
      <c r="BY51" s="12" t="s">
        <v>77</v>
      </c>
      <c r="BZ51" s="12" t="s">
        <v>77</v>
      </c>
    </row>
    <row r="52" spans="1:79" s="12" customFormat="1" ht="12.75" customHeight="1">
      <c r="A52" s="11">
        <v>39750.8689699074</v>
      </c>
      <c r="B52" s="11" t="s">
        <v>176</v>
      </c>
      <c r="C52" s="11"/>
      <c r="D52" s="11" t="s">
        <v>257</v>
      </c>
      <c r="E52" s="12" t="s">
        <v>199</v>
      </c>
      <c r="F52" s="11"/>
      <c r="G52" s="11"/>
      <c r="H52" s="11"/>
      <c r="I52" s="12" t="s">
        <v>200</v>
      </c>
      <c r="J52" s="12" t="s">
        <v>201</v>
      </c>
      <c r="L52" s="12" t="s">
        <v>77</v>
      </c>
      <c r="M52" s="12" t="s">
        <v>77</v>
      </c>
      <c r="N52" s="12" t="s">
        <v>77</v>
      </c>
      <c r="O52" s="12" t="s">
        <v>77</v>
      </c>
      <c r="P52" s="12" t="s">
        <v>77</v>
      </c>
      <c r="Q52" s="12" t="s">
        <v>77</v>
      </c>
      <c r="R52" s="12" t="s">
        <v>77</v>
      </c>
      <c r="S52" s="12" t="s">
        <v>77</v>
      </c>
      <c r="T52" s="12" t="s">
        <v>77</v>
      </c>
      <c r="U52" s="12" t="s">
        <v>77</v>
      </c>
      <c r="V52" s="12" t="s">
        <v>77</v>
      </c>
      <c r="W52" s="12" t="s">
        <v>77</v>
      </c>
      <c r="X52" s="12" t="s">
        <v>77</v>
      </c>
      <c r="Y52" s="12" t="s">
        <v>230</v>
      </c>
      <c r="Z52" s="12" t="s">
        <v>78</v>
      </c>
      <c r="AA52" s="12" t="s">
        <v>78</v>
      </c>
      <c r="AB52" s="12" t="s">
        <v>78</v>
      </c>
      <c r="AC52" s="12" t="s">
        <v>78</v>
      </c>
      <c r="AD52" s="12" t="s">
        <v>78</v>
      </c>
      <c r="AE52" s="12" t="s">
        <v>78</v>
      </c>
      <c r="AH52" s="12" t="s">
        <v>78</v>
      </c>
      <c r="AI52" s="12" t="s">
        <v>78</v>
      </c>
      <c r="AK52" s="12" t="s">
        <v>78</v>
      </c>
      <c r="AL52" s="12" t="s">
        <v>78</v>
      </c>
      <c r="AM52" s="12" t="s">
        <v>78</v>
      </c>
      <c r="AN52" s="12" t="s">
        <v>78</v>
      </c>
      <c r="AO52" s="12" t="s">
        <v>78</v>
      </c>
      <c r="AS52" s="12" t="s">
        <v>231</v>
      </c>
      <c r="AT52" s="12" t="s">
        <v>77</v>
      </c>
      <c r="AU52" s="12" t="s">
        <v>77</v>
      </c>
      <c r="AV52" s="12" t="s">
        <v>77</v>
      </c>
      <c r="AW52" s="12" t="s">
        <v>77</v>
      </c>
      <c r="AX52" s="12" t="s">
        <v>77</v>
      </c>
      <c r="AY52" s="12" t="s">
        <v>77</v>
      </c>
      <c r="AZ52" s="12" t="s">
        <v>77</v>
      </c>
      <c r="BA52" s="12" t="s">
        <v>77</v>
      </c>
      <c r="BC52" s="12" t="s">
        <v>77</v>
      </c>
      <c r="BE52" s="12" t="s">
        <v>77</v>
      </c>
      <c r="BF52" s="12" t="s">
        <v>77</v>
      </c>
      <c r="BG52" s="12" t="s">
        <v>77</v>
      </c>
      <c r="BH52" s="12" t="s">
        <v>77</v>
      </c>
      <c r="BI52" s="12" t="s">
        <v>77</v>
      </c>
      <c r="BJ52" s="12" t="s">
        <v>77</v>
      </c>
      <c r="BK52" s="12" t="s">
        <v>232</v>
      </c>
      <c r="BL52" s="12" t="s">
        <v>78</v>
      </c>
      <c r="BM52" s="12" t="s">
        <v>78</v>
      </c>
      <c r="BN52" s="12" t="s">
        <v>78</v>
      </c>
      <c r="BO52" s="12" t="s">
        <v>78</v>
      </c>
      <c r="BP52" s="12" t="s">
        <v>78</v>
      </c>
      <c r="BQ52" s="12" t="s">
        <v>78</v>
      </c>
      <c r="BR52" s="12" t="s">
        <v>77</v>
      </c>
      <c r="BT52" s="12" t="s">
        <v>77</v>
      </c>
      <c r="BV52" s="12" t="s">
        <v>78</v>
      </c>
      <c r="BW52" s="12" t="s">
        <v>78</v>
      </c>
      <c r="BX52" s="12" t="s">
        <v>78</v>
      </c>
      <c r="BY52" s="12" t="s">
        <v>78</v>
      </c>
      <c r="BZ52" s="12" t="s">
        <v>78</v>
      </c>
      <c r="CA52" s="12" t="s">
        <v>243</v>
      </c>
    </row>
    <row r="53" spans="1:78" s="12" customFormat="1" ht="12.75" customHeight="1">
      <c r="A53" s="11">
        <v>39751.0509606482</v>
      </c>
      <c r="B53" s="11" t="s">
        <v>176</v>
      </c>
      <c r="C53" s="11"/>
      <c r="D53" s="11" t="s">
        <v>257</v>
      </c>
      <c r="E53" s="12" t="s">
        <v>202</v>
      </c>
      <c r="F53" s="11"/>
      <c r="G53" s="11"/>
      <c r="H53" s="11"/>
      <c r="I53" s="12" t="s">
        <v>203</v>
      </c>
      <c r="J53" s="12" t="s">
        <v>204</v>
      </c>
      <c r="L53" s="12" t="s">
        <v>77</v>
      </c>
      <c r="M53" s="12" t="s">
        <v>77</v>
      </c>
      <c r="N53" s="12" t="s">
        <v>78</v>
      </c>
      <c r="O53" s="12" t="s">
        <v>77</v>
      </c>
      <c r="P53" s="12" t="s">
        <v>77</v>
      </c>
      <c r="Q53" s="12" t="s">
        <v>77</v>
      </c>
      <c r="R53" s="12" t="s">
        <v>78</v>
      </c>
      <c r="S53" s="12" t="s">
        <v>77</v>
      </c>
      <c r="T53" s="12" t="s">
        <v>77</v>
      </c>
      <c r="U53" s="12" t="s">
        <v>77</v>
      </c>
      <c r="V53" s="12" t="s">
        <v>77</v>
      </c>
      <c r="W53" s="12" t="s">
        <v>78</v>
      </c>
      <c r="X53" s="12" t="s">
        <v>78</v>
      </c>
      <c r="Z53" s="12" t="s">
        <v>77</v>
      </c>
      <c r="AA53" s="12" t="s">
        <v>77</v>
      </c>
      <c r="AB53" s="12" t="s">
        <v>77</v>
      </c>
      <c r="AC53" s="12" t="s">
        <v>77</v>
      </c>
      <c r="AD53" s="12" t="s">
        <v>77</v>
      </c>
      <c r="AE53" s="12" t="s">
        <v>77</v>
      </c>
      <c r="AF53" s="12" t="s">
        <v>77</v>
      </c>
      <c r="AG53" s="12" t="s">
        <v>78</v>
      </c>
      <c r="AH53" s="12" t="s">
        <v>77</v>
      </c>
      <c r="AI53" s="12" t="s">
        <v>77</v>
      </c>
      <c r="AJ53" s="12" t="s">
        <v>78</v>
      </c>
      <c r="AK53" s="12" t="s">
        <v>78</v>
      </c>
      <c r="AL53" s="12" t="s">
        <v>78</v>
      </c>
      <c r="AM53" s="12" t="s">
        <v>77</v>
      </c>
      <c r="AN53" s="12" t="s">
        <v>77</v>
      </c>
      <c r="AO53" s="12" t="s">
        <v>78</v>
      </c>
      <c r="AP53" s="12" t="s">
        <v>78</v>
      </c>
      <c r="AQ53" s="12" t="s">
        <v>77</v>
      </c>
      <c r="AR53" s="12" t="s">
        <v>77</v>
      </c>
      <c r="AS53" s="12" t="s">
        <v>244</v>
      </c>
      <c r="AT53" s="12" t="s">
        <v>77</v>
      </c>
      <c r="AV53" s="12" t="s">
        <v>77</v>
      </c>
      <c r="AW53" s="12" t="s">
        <v>77</v>
      </c>
      <c r="AX53" s="12" t="s">
        <v>78</v>
      </c>
      <c r="AY53" s="12" t="s">
        <v>77</v>
      </c>
      <c r="AZ53" s="12" t="s">
        <v>77</v>
      </c>
      <c r="BA53" s="12" t="s">
        <v>77</v>
      </c>
      <c r="BB53" s="12" t="s">
        <v>77</v>
      </c>
      <c r="BC53" s="12" t="s">
        <v>77</v>
      </c>
      <c r="BD53" s="12" t="s">
        <v>78</v>
      </c>
      <c r="BE53" s="12" t="s">
        <v>78</v>
      </c>
      <c r="BF53" s="12" t="s">
        <v>77</v>
      </c>
      <c r="BG53" s="12" t="s">
        <v>77</v>
      </c>
      <c r="BH53" s="12" t="s">
        <v>77</v>
      </c>
      <c r="BI53" s="12" t="s">
        <v>77</v>
      </c>
      <c r="BJ53" s="12" t="s">
        <v>77</v>
      </c>
      <c r="BL53" s="12" t="s">
        <v>77</v>
      </c>
      <c r="BM53" s="12" t="s">
        <v>77</v>
      </c>
      <c r="BN53" s="12" t="s">
        <v>77</v>
      </c>
      <c r="BO53" s="12" t="s">
        <v>78</v>
      </c>
      <c r="BP53" s="12" t="s">
        <v>78</v>
      </c>
      <c r="BQ53" s="12" t="s">
        <v>77</v>
      </c>
      <c r="BR53" s="12" t="s">
        <v>77</v>
      </c>
      <c r="BS53" s="12" t="s">
        <v>77</v>
      </c>
      <c r="BT53" s="12" t="s">
        <v>78</v>
      </c>
      <c r="BU53" s="12" t="s">
        <v>78</v>
      </c>
      <c r="BV53" s="12" t="s">
        <v>77</v>
      </c>
      <c r="BW53" s="12" t="s">
        <v>77</v>
      </c>
      <c r="BX53" s="12" t="s">
        <v>77</v>
      </c>
      <c r="BY53" s="12" t="s">
        <v>77</v>
      </c>
      <c r="BZ53" s="12" t="s">
        <v>77</v>
      </c>
    </row>
    <row r="54" spans="1:79" s="12" customFormat="1" ht="12.75" customHeight="1">
      <c r="A54" s="11">
        <v>39751.5041203704</v>
      </c>
      <c r="B54" s="11" t="s">
        <v>176</v>
      </c>
      <c r="C54" s="11"/>
      <c r="D54" s="11" t="s">
        <v>257</v>
      </c>
      <c r="E54" s="12">
        <v>2006</v>
      </c>
      <c r="F54" s="11"/>
      <c r="G54" s="11"/>
      <c r="H54" s="11"/>
      <c r="I54" s="12" t="s">
        <v>205</v>
      </c>
      <c r="J54" s="12" t="s">
        <v>206</v>
      </c>
      <c r="L54" s="12" t="s">
        <v>77</v>
      </c>
      <c r="M54" s="12" t="s">
        <v>77</v>
      </c>
      <c r="N54" s="12" t="s">
        <v>77</v>
      </c>
      <c r="O54" s="12" t="s">
        <v>77</v>
      </c>
      <c r="P54" s="12" t="s">
        <v>77</v>
      </c>
      <c r="Q54" s="12" t="s">
        <v>77</v>
      </c>
      <c r="R54" s="12" t="s">
        <v>77</v>
      </c>
      <c r="S54" s="12" t="s">
        <v>77</v>
      </c>
      <c r="T54" s="12" t="s">
        <v>77</v>
      </c>
      <c r="U54" s="12" t="s">
        <v>77</v>
      </c>
      <c r="V54" s="12" t="s">
        <v>77</v>
      </c>
      <c r="W54" s="12" t="s">
        <v>77</v>
      </c>
      <c r="X54" s="12" t="s">
        <v>77</v>
      </c>
      <c r="Y54" s="12" t="s">
        <v>224</v>
      </c>
      <c r="Z54" s="12" t="s">
        <v>78</v>
      </c>
      <c r="AA54" s="12" t="s">
        <v>78</v>
      </c>
      <c r="AB54" s="12" t="s">
        <v>78</v>
      </c>
      <c r="AC54" s="12" t="s">
        <v>78</v>
      </c>
      <c r="AD54" s="12" t="s">
        <v>78</v>
      </c>
      <c r="AE54" s="12" t="s">
        <v>78</v>
      </c>
      <c r="AF54" s="12" t="s">
        <v>78</v>
      </c>
      <c r="AG54" s="12" t="s">
        <v>77</v>
      </c>
      <c r="AH54" s="12" t="s">
        <v>78</v>
      </c>
      <c r="AI54" s="12" t="s">
        <v>78</v>
      </c>
      <c r="AJ54" s="12" t="s">
        <v>78</v>
      </c>
      <c r="AK54" s="12" t="s">
        <v>78</v>
      </c>
      <c r="AL54" s="12" t="s">
        <v>78</v>
      </c>
      <c r="AM54" s="12" t="s">
        <v>78</v>
      </c>
      <c r="AN54" s="12" t="s">
        <v>78</v>
      </c>
      <c r="AO54" s="12" t="s">
        <v>78</v>
      </c>
      <c r="AP54" s="12" t="s">
        <v>77</v>
      </c>
      <c r="AQ54" s="12" t="s">
        <v>78</v>
      </c>
      <c r="AR54" s="12" t="s">
        <v>78</v>
      </c>
      <c r="AS54" s="12" t="s">
        <v>225</v>
      </c>
      <c r="AT54" s="12" t="s">
        <v>77</v>
      </c>
      <c r="AU54" s="12" t="s">
        <v>77</v>
      </c>
      <c r="AV54" s="12" t="s">
        <v>77</v>
      </c>
      <c r="AW54" s="12" t="s">
        <v>77</v>
      </c>
      <c r="AX54" s="12" t="s">
        <v>78</v>
      </c>
      <c r="AY54" s="12" t="s">
        <v>77</v>
      </c>
      <c r="AZ54" s="12" t="s">
        <v>78</v>
      </c>
      <c r="BA54" s="12" t="s">
        <v>77</v>
      </c>
      <c r="BB54" s="12" t="s">
        <v>77</v>
      </c>
      <c r="BC54" s="12" t="s">
        <v>77</v>
      </c>
      <c r="BE54" s="12" t="s">
        <v>78</v>
      </c>
      <c r="BG54" s="12" t="s">
        <v>77</v>
      </c>
      <c r="BH54" s="12" t="s">
        <v>77</v>
      </c>
      <c r="BI54" s="12" t="s">
        <v>77</v>
      </c>
      <c r="BJ54" s="12" t="s">
        <v>78</v>
      </c>
      <c r="BL54" s="12" t="s">
        <v>78</v>
      </c>
      <c r="BM54" s="12" t="s">
        <v>78</v>
      </c>
      <c r="BN54" s="12" t="s">
        <v>78</v>
      </c>
      <c r="BO54" s="12" t="s">
        <v>78</v>
      </c>
      <c r="BP54" s="12" t="s">
        <v>78</v>
      </c>
      <c r="BQ54" s="12" t="s">
        <v>78</v>
      </c>
      <c r="BR54" s="12" t="s">
        <v>77</v>
      </c>
      <c r="BS54" s="12" t="s">
        <v>78</v>
      </c>
      <c r="BT54" s="12" t="s">
        <v>77</v>
      </c>
      <c r="BU54" s="12" t="s">
        <v>78</v>
      </c>
      <c r="BW54" s="12" t="s">
        <v>78</v>
      </c>
      <c r="BX54" s="12" t="s">
        <v>78</v>
      </c>
      <c r="BY54" s="12" t="s">
        <v>78</v>
      </c>
      <c r="BZ54" s="12" t="s">
        <v>78</v>
      </c>
      <c r="CA54" s="12" t="s">
        <v>246</v>
      </c>
    </row>
    <row r="55" spans="1:78" s="12" customFormat="1" ht="12.75" customHeight="1">
      <c r="A55" s="11">
        <v>39752.0925810185</v>
      </c>
      <c r="B55" s="11" t="s">
        <v>176</v>
      </c>
      <c r="C55" s="11"/>
      <c r="D55" s="11" t="s">
        <v>257</v>
      </c>
      <c r="E55" s="12" t="s">
        <v>207</v>
      </c>
      <c r="F55" s="11"/>
      <c r="G55" s="11"/>
      <c r="H55" s="11"/>
      <c r="I55" s="12" t="s">
        <v>233</v>
      </c>
      <c r="J55" s="12" t="s">
        <v>234</v>
      </c>
      <c r="L55" s="12" t="s">
        <v>77</v>
      </c>
      <c r="M55" s="12" t="s">
        <v>77</v>
      </c>
      <c r="N55" s="12" t="s">
        <v>77</v>
      </c>
      <c r="O55" s="12" t="s">
        <v>77</v>
      </c>
      <c r="P55" s="12" t="s">
        <v>77</v>
      </c>
      <c r="Q55" s="12" t="s">
        <v>77</v>
      </c>
      <c r="R55" s="12" t="s">
        <v>78</v>
      </c>
      <c r="S55" s="12" t="s">
        <v>77</v>
      </c>
      <c r="T55" s="12" t="s">
        <v>77</v>
      </c>
      <c r="U55" s="12" t="s">
        <v>77</v>
      </c>
      <c r="V55" s="12" t="s">
        <v>77</v>
      </c>
      <c r="W55" s="12" t="s">
        <v>78</v>
      </c>
      <c r="X55" s="12" t="s">
        <v>77</v>
      </c>
      <c r="Z55" s="12" t="s">
        <v>77</v>
      </c>
      <c r="AA55" s="12" t="s">
        <v>78</v>
      </c>
      <c r="AB55" s="12" t="s">
        <v>78</v>
      </c>
      <c r="AC55" s="12" t="s">
        <v>78</v>
      </c>
      <c r="AD55" s="12" t="s">
        <v>77</v>
      </c>
      <c r="AE55" s="12" t="s">
        <v>77</v>
      </c>
      <c r="AF55" s="12" t="s">
        <v>77</v>
      </c>
      <c r="AG55" s="12" t="s">
        <v>77</v>
      </c>
      <c r="AH55" s="12" t="s">
        <v>77</v>
      </c>
      <c r="AI55" s="12" t="s">
        <v>77</v>
      </c>
      <c r="AJ55" s="12" t="s">
        <v>77</v>
      </c>
      <c r="AK55" s="12" t="s">
        <v>77</v>
      </c>
      <c r="AL55" s="12" t="s">
        <v>77</v>
      </c>
      <c r="AM55" s="12" t="s">
        <v>77</v>
      </c>
      <c r="AN55" s="12" t="s">
        <v>78</v>
      </c>
      <c r="AO55" s="12" t="s">
        <v>78</v>
      </c>
      <c r="AP55" s="12" t="s">
        <v>77</v>
      </c>
      <c r="AQ55" s="12" t="s">
        <v>77</v>
      </c>
      <c r="AR55" s="12" t="s">
        <v>78</v>
      </c>
      <c r="AT55" s="12" t="s">
        <v>77</v>
      </c>
      <c r="AU55" s="12" t="s">
        <v>77</v>
      </c>
      <c r="AV55" s="12" t="s">
        <v>78</v>
      </c>
      <c r="AW55" s="12" t="s">
        <v>78</v>
      </c>
      <c r="AX55" s="12" t="s">
        <v>77</v>
      </c>
      <c r="AY55" s="12" t="s">
        <v>77</v>
      </c>
      <c r="AZ55" s="12" t="s">
        <v>78</v>
      </c>
      <c r="BA55" s="12" t="s">
        <v>77</v>
      </c>
      <c r="BB55" s="12" t="s">
        <v>77</v>
      </c>
      <c r="BC55" s="12" t="s">
        <v>77</v>
      </c>
      <c r="BD55" s="12" t="s">
        <v>78</v>
      </c>
      <c r="BE55" s="12" t="s">
        <v>77</v>
      </c>
      <c r="BF55" s="12" t="s">
        <v>78</v>
      </c>
      <c r="BG55" s="12" t="s">
        <v>77</v>
      </c>
      <c r="BH55" s="12" t="s">
        <v>77</v>
      </c>
      <c r="BI55" s="12" t="s">
        <v>77</v>
      </c>
      <c r="BJ55" s="12" t="s">
        <v>77</v>
      </c>
      <c r="BL55" s="12" t="s">
        <v>77</v>
      </c>
      <c r="BM55" s="12" t="s">
        <v>78</v>
      </c>
      <c r="BN55" s="12" t="s">
        <v>77</v>
      </c>
      <c r="BO55" s="12" t="s">
        <v>78</v>
      </c>
      <c r="BP55" s="12" t="s">
        <v>77</v>
      </c>
      <c r="BQ55" s="12" t="s">
        <v>77</v>
      </c>
      <c r="BR55" s="12" t="s">
        <v>78</v>
      </c>
      <c r="BS55" s="12" t="s">
        <v>77</v>
      </c>
      <c r="BT55" s="12" t="s">
        <v>77</v>
      </c>
      <c r="BU55" s="12" t="s">
        <v>78</v>
      </c>
      <c r="BV55" s="12" t="s">
        <v>77</v>
      </c>
      <c r="BW55" s="12" t="s">
        <v>77</v>
      </c>
      <c r="BX55" s="12" t="s">
        <v>77</v>
      </c>
      <c r="BY55" s="12" t="s">
        <v>77</v>
      </c>
      <c r="BZ55" s="12" t="s">
        <v>77</v>
      </c>
    </row>
    <row r="56" spans="1:78" s="12" customFormat="1" ht="12.75" customHeight="1">
      <c r="A56" s="11">
        <v>39752.5071643519</v>
      </c>
      <c r="B56" s="11" t="s">
        <v>176</v>
      </c>
      <c r="C56" s="11"/>
      <c r="D56" s="11" t="s">
        <v>257</v>
      </c>
      <c r="E56" s="12">
        <v>2002</v>
      </c>
      <c r="F56" s="11"/>
      <c r="G56" s="11"/>
      <c r="H56" s="11"/>
      <c r="I56" s="12" t="s">
        <v>235</v>
      </c>
      <c r="J56" s="12" t="s">
        <v>236</v>
      </c>
      <c r="L56" s="12" t="s">
        <v>78</v>
      </c>
      <c r="M56" s="12" t="s">
        <v>78</v>
      </c>
      <c r="N56" s="12" t="s">
        <v>77</v>
      </c>
      <c r="O56" s="12" t="s">
        <v>77</v>
      </c>
      <c r="P56" s="12" t="s">
        <v>77</v>
      </c>
      <c r="Q56" s="12" t="s">
        <v>77</v>
      </c>
      <c r="R56" s="12" t="s">
        <v>78</v>
      </c>
      <c r="S56" s="12" t="s">
        <v>77</v>
      </c>
      <c r="T56" s="12" t="s">
        <v>77</v>
      </c>
      <c r="U56" s="12" t="s">
        <v>78</v>
      </c>
      <c r="V56" s="12" t="s">
        <v>77</v>
      </c>
      <c r="W56" s="12" t="s">
        <v>78</v>
      </c>
      <c r="X56" s="12" t="s">
        <v>77</v>
      </c>
      <c r="Z56" s="12" t="s">
        <v>77</v>
      </c>
      <c r="AA56" s="12" t="s">
        <v>77</v>
      </c>
      <c r="AB56" s="12" t="s">
        <v>77</v>
      </c>
      <c r="AC56" s="12" t="s">
        <v>77</v>
      </c>
      <c r="AD56" s="12" t="s">
        <v>77</v>
      </c>
      <c r="AE56" s="12" t="s">
        <v>77</v>
      </c>
      <c r="AF56" s="12" t="s">
        <v>77</v>
      </c>
      <c r="AG56" s="12" t="s">
        <v>78</v>
      </c>
      <c r="AH56" s="12" t="s">
        <v>77</v>
      </c>
      <c r="AI56" s="12" t="s">
        <v>78</v>
      </c>
      <c r="AJ56" s="12" t="s">
        <v>78</v>
      </c>
      <c r="AK56" s="12" t="s">
        <v>77</v>
      </c>
      <c r="AL56" s="12" t="s">
        <v>78</v>
      </c>
      <c r="AM56" s="12" t="s">
        <v>77</v>
      </c>
      <c r="AN56" s="12" t="s">
        <v>77</v>
      </c>
      <c r="AO56" s="12" t="s">
        <v>78</v>
      </c>
      <c r="AP56" s="12" t="s">
        <v>78</v>
      </c>
      <c r="AQ56" s="12" t="s">
        <v>77</v>
      </c>
      <c r="AR56" s="12" t="s">
        <v>77</v>
      </c>
      <c r="AT56" s="12" t="s">
        <v>77</v>
      </c>
      <c r="AU56" s="12" t="s">
        <v>77</v>
      </c>
      <c r="AV56" s="12" t="s">
        <v>77</v>
      </c>
      <c r="AW56" s="12" t="s">
        <v>77</v>
      </c>
      <c r="AX56" s="12" t="s">
        <v>77</v>
      </c>
      <c r="AY56" s="12" t="s">
        <v>77</v>
      </c>
      <c r="AZ56" s="12" t="s">
        <v>78</v>
      </c>
      <c r="BA56" s="12" t="s">
        <v>77</v>
      </c>
      <c r="BB56" s="12" t="s">
        <v>77</v>
      </c>
      <c r="BC56" s="12" t="s">
        <v>77</v>
      </c>
      <c r="BD56" s="12" t="s">
        <v>77</v>
      </c>
      <c r="BE56" s="12" t="s">
        <v>77</v>
      </c>
      <c r="BF56" s="12" t="s">
        <v>78</v>
      </c>
      <c r="BG56" s="12" t="s">
        <v>78</v>
      </c>
      <c r="BH56" s="12" t="s">
        <v>77</v>
      </c>
      <c r="BI56" s="12" t="s">
        <v>77</v>
      </c>
      <c r="BJ56" s="12" t="s">
        <v>78</v>
      </c>
      <c r="BL56" s="12" t="s">
        <v>77</v>
      </c>
      <c r="BM56" s="12" t="s">
        <v>78</v>
      </c>
      <c r="BN56" s="12" t="s">
        <v>77</v>
      </c>
      <c r="BO56" s="12" t="s">
        <v>78</v>
      </c>
      <c r="BP56" s="12" t="s">
        <v>78</v>
      </c>
      <c r="BQ56" s="12" t="s">
        <v>78</v>
      </c>
      <c r="BR56" s="12" t="s">
        <v>78</v>
      </c>
      <c r="BS56" s="12" t="s">
        <v>77</v>
      </c>
      <c r="BT56" s="12" t="s">
        <v>78</v>
      </c>
      <c r="BU56" s="12" t="s">
        <v>77</v>
      </c>
      <c r="BV56" s="12" t="s">
        <v>77</v>
      </c>
      <c r="BW56" s="12" t="s">
        <v>77</v>
      </c>
      <c r="BX56" s="12" t="s">
        <v>77</v>
      </c>
      <c r="BY56" s="12" t="s">
        <v>78</v>
      </c>
      <c r="BZ56" s="12" t="s">
        <v>77</v>
      </c>
    </row>
    <row r="57" spans="1:17" s="12" customFormat="1" ht="12.75" customHeight="1">
      <c r="A57" s="11">
        <v>39752.5090856482</v>
      </c>
      <c r="B57" s="11" t="s">
        <v>176</v>
      </c>
      <c r="C57" s="11"/>
      <c r="D57" s="11" t="s">
        <v>257</v>
      </c>
      <c r="E57" s="12" t="s">
        <v>237</v>
      </c>
      <c r="F57" s="11"/>
      <c r="G57" s="11"/>
      <c r="H57" s="11"/>
      <c r="I57" s="12" t="s">
        <v>238</v>
      </c>
      <c r="J57" s="12" t="s">
        <v>239</v>
      </c>
      <c r="L57" s="12" t="s">
        <v>77</v>
      </c>
      <c r="M57" s="12" t="s">
        <v>77</v>
      </c>
      <c r="O57" s="12" t="s">
        <v>77</v>
      </c>
      <c r="P57" s="12" t="s">
        <v>77</v>
      </c>
      <c r="Q57" s="12" t="s">
        <v>77</v>
      </c>
    </row>
    <row r="58" spans="1:78" s="12" customFormat="1" ht="12.75" customHeight="1">
      <c r="A58" s="11">
        <v>39752.8985532407</v>
      </c>
      <c r="B58" s="11" t="s">
        <v>176</v>
      </c>
      <c r="C58" s="11"/>
      <c r="D58" s="11" t="s">
        <v>257</v>
      </c>
      <c r="E58" s="12" t="s">
        <v>240</v>
      </c>
      <c r="F58" s="11"/>
      <c r="G58" s="11"/>
      <c r="H58" s="11"/>
      <c r="I58" s="12" t="s">
        <v>241</v>
      </c>
      <c r="J58" s="12" t="s">
        <v>208</v>
      </c>
      <c r="L58" s="12" t="s">
        <v>77</v>
      </c>
      <c r="M58" s="12" t="s">
        <v>77</v>
      </c>
      <c r="N58" s="12" t="s">
        <v>77</v>
      </c>
      <c r="O58" s="12" t="s">
        <v>77</v>
      </c>
      <c r="P58" s="12" t="s">
        <v>77</v>
      </c>
      <c r="Q58" s="12" t="s">
        <v>77</v>
      </c>
      <c r="R58" s="12" t="s">
        <v>78</v>
      </c>
      <c r="S58" s="12" t="s">
        <v>77</v>
      </c>
      <c r="T58" s="12" t="s">
        <v>77</v>
      </c>
      <c r="U58" s="12" t="s">
        <v>77</v>
      </c>
      <c r="V58" s="12" t="s">
        <v>77</v>
      </c>
      <c r="W58" s="12" t="s">
        <v>77</v>
      </c>
      <c r="X58" s="12" t="s">
        <v>78</v>
      </c>
      <c r="Y58" s="12" t="s">
        <v>247</v>
      </c>
      <c r="Z58" s="12" t="s">
        <v>77</v>
      </c>
      <c r="AA58" s="12" t="s">
        <v>78</v>
      </c>
      <c r="AB58" s="12" t="s">
        <v>78</v>
      </c>
      <c r="AC58" s="12" t="s">
        <v>78</v>
      </c>
      <c r="AD58" s="12" t="s">
        <v>77</v>
      </c>
      <c r="AE58" s="12" t="s">
        <v>77</v>
      </c>
      <c r="AF58" s="12" t="s">
        <v>77</v>
      </c>
      <c r="AG58" s="12" t="s">
        <v>77</v>
      </c>
      <c r="AH58" s="12" t="s">
        <v>77</v>
      </c>
      <c r="AI58" s="12" t="s">
        <v>77</v>
      </c>
      <c r="AJ58" s="12" t="s">
        <v>77</v>
      </c>
      <c r="AK58" s="12" t="s">
        <v>77</v>
      </c>
      <c r="AL58" s="12" t="s">
        <v>77</v>
      </c>
      <c r="AM58" s="12" t="s">
        <v>78</v>
      </c>
      <c r="AN58" s="12" t="s">
        <v>77</v>
      </c>
      <c r="AO58" s="12" t="s">
        <v>77</v>
      </c>
      <c r="AP58" s="12" t="s">
        <v>77</v>
      </c>
      <c r="AQ58" s="12" t="s">
        <v>77</v>
      </c>
      <c r="AR58" s="12" t="s">
        <v>77</v>
      </c>
      <c r="AT58" s="12" t="s">
        <v>77</v>
      </c>
      <c r="AU58" s="12" t="s">
        <v>77</v>
      </c>
      <c r="AV58" s="12" t="s">
        <v>77</v>
      </c>
      <c r="AW58" s="12" t="s">
        <v>77</v>
      </c>
      <c r="AX58" s="12" t="s">
        <v>77</v>
      </c>
      <c r="AY58" s="12" t="s">
        <v>77</v>
      </c>
      <c r="AZ58" s="12" t="s">
        <v>78</v>
      </c>
      <c r="BA58" s="12" t="s">
        <v>77</v>
      </c>
      <c r="BB58" s="12" t="s">
        <v>77</v>
      </c>
      <c r="BC58" s="12" t="s">
        <v>77</v>
      </c>
      <c r="BD58" s="12" t="s">
        <v>78</v>
      </c>
      <c r="BE58" s="12" t="s">
        <v>78</v>
      </c>
      <c r="BF58" s="12" t="s">
        <v>77</v>
      </c>
      <c r="BG58" s="12" t="s">
        <v>78</v>
      </c>
      <c r="BH58" s="12" t="s">
        <v>77</v>
      </c>
      <c r="BI58" s="12" t="s">
        <v>77</v>
      </c>
      <c r="BJ58" s="12" t="s">
        <v>77</v>
      </c>
      <c r="BL58" s="12" t="s">
        <v>77</v>
      </c>
      <c r="BM58" s="12" t="s">
        <v>78</v>
      </c>
      <c r="BN58" s="12" t="s">
        <v>77</v>
      </c>
      <c r="BO58" s="12" t="s">
        <v>77</v>
      </c>
      <c r="BP58" s="12" t="s">
        <v>77</v>
      </c>
      <c r="BQ58" s="12" t="s">
        <v>77</v>
      </c>
      <c r="BR58" s="12" t="s">
        <v>77</v>
      </c>
      <c r="BS58" s="12" t="s">
        <v>77</v>
      </c>
      <c r="BT58" s="12" t="s">
        <v>77</v>
      </c>
      <c r="BU58" s="12" t="s">
        <v>77</v>
      </c>
      <c r="BV58" s="12" t="s">
        <v>77</v>
      </c>
      <c r="BW58" s="12" t="s">
        <v>77</v>
      </c>
      <c r="BX58" s="12" t="s">
        <v>77</v>
      </c>
      <c r="BY58" s="12" t="s">
        <v>77</v>
      </c>
      <c r="BZ58" s="12" t="s">
        <v>78</v>
      </c>
    </row>
    <row r="59" spans="1:79" s="16" customFormat="1" ht="12.75" customHeight="1">
      <c r="A59" s="15">
        <v>39737.5329166667</v>
      </c>
      <c r="B59" s="16" t="s">
        <v>248</v>
      </c>
      <c r="L59" s="16" t="s">
        <v>77</v>
      </c>
      <c r="M59" s="16" t="s">
        <v>77</v>
      </c>
      <c r="N59" s="16" t="s">
        <v>77</v>
      </c>
      <c r="O59" s="16" t="s">
        <v>77</v>
      </c>
      <c r="S59" s="16" t="s">
        <v>77</v>
      </c>
      <c r="T59" s="16" t="s">
        <v>77</v>
      </c>
      <c r="U59" s="16" t="s">
        <v>77</v>
      </c>
      <c r="V59" s="16" t="s">
        <v>77</v>
      </c>
      <c r="W59" s="16" t="s">
        <v>77</v>
      </c>
      <c r="X59" s="16" t="s">
        <v>77</v>
      </c>
      <c r="Y59" s="16" t="s">
        <v>249</v>
      </c>
      <c r="Z59" s="16" t="s">
        <v>77</v>
      </c>
      <c r="AA59" s="16" t="s">
        <v>77</v>
      </c>
      <c r="AB59" s="16" t="s">
        <v>77</v>
      </c>
      <c r="AC59" s="16" t="s">
        <v>77</v>
      </c>
      <c r="AD59" s="16" t="s">
        <v>77</v>
      </c>
      <c r="AE59" s="16" t="s">
        <v>77</v>
      </c>
      <c r="AF59" s="16" t="s">
        <v>77</v>
      </c>
      <c r="AG59" s="16" t="s">
        <v>77</v>
      </c>
      <c r="AH59" s="16" t="s">
        <v>77</v>
      </c>
      <c r="AI59" s="16" t="s">
        <v>77</v>
      </c>
      <c r="AL59" s="16" t="s">
        <v>77</v>
      </c>
      <c r="AM59" s="16" t="s">
        <v>77</v>
      </c>
      <c r="AN59" s="16" t="s">
        <v>77</v>
      </c>
      <c r="AO59" s="16" t="s">
        <v>77</v>
      </c>
      <c r="AP59" s="16" t="s">
        <v>77</v>
      </c>
      <c r="AQ59" s="16" t="s">
        <v>77</v>
      </c>
      <c r="AR59" s="16" t="s">
        <v>77</v>
      </c>
      <c r="AS59" s="16" t="s">
        <v>249</v>
      </c>
      <c r="AT59" s="16" t="s">
        <v>77</v>
      </c>
      <c r="AU59" s="16" t="s">
        <v>77</v>
      </c>
      <c r="AV59" s="16" t="s">
        <v>77</v>
      </c>
      <c r="AW59" s="16" t="s">
        <v>77</v>
      </c>
      <c r="AX59" s="16" t="s">
        <v>77</v>
      </c>
      <c r="AY59" s="16" t="s">
        <v>77</v>
      </c>
      <c r="AZ59" s="16" t="s">
        <v>78</v>
      </c>
      <c r="BA59" s="16" t="s">
        <v>77</v>
      </c>
      <c r="BB59" s="16" t="s">
        <v>77</v>
      </c>
      <c r="BC59" s="16" t="s">
        <v>77</v>
      </c>
      <c r="BD59" s="16" t="s">
        <v>77</v>
      </c>
      <c r="BE59" s="16" t="s">
        <v>77</v>
      </c>
      <c r="BF59" s="16" t="s">
        <v>77</v>
      </c>
      <c r="BG59" s="16" t="s">
        <v>77</v>
      </c>
      <c r="BH59" s="16" t="s">
        <v>77</v>
      </c>
      <c r="BI59" s="16" t="s">
        <v>77</v>
      </c>
      <c r="BJ59" s="16" t="s">
        <v>78</v>
      </c>
      <c r="BK59" s="16" t="s">
        <v>249</v>
      </c>
      <c r="BM59" s="16" t="s">
        <v>77</v>
      </c>
      <c r="BN59" s="16" t="s">
        <v>77</v>
      </c>
      <c r="BO59" s="16" t="s">
        <v>77</v>
      </c>
      <c r="BP59" s="16" t="s">
        <v>77</v>
      </c>
      <c r="BQ59" s="16" t="s">
        <v>77</v>
      </c>
      <c r="BR59" s="16" t="s">
        <v>77</v>
      </c>
      <c r="BS59" s="16" t="s">
        <v>77</v>
      </c>
      <c r="BT59" s="16" t="s">
        <v>77</v>
      </c>
      <c r="BU59" s="16" t="s">
        <v>77</v>
      </c>
      <c r="BV59" s="16" t="s">
        <v>77</v>
      </c>
      <c r="BW59" s="16" t="s">
        <v>77</v>
      </c>
      <c r="BX59" s="16" t="s">
        <v>77</v>
      </c>
      <c r="BY59" s="16" t="s">
        <v>77</v>
      </c>
      <c r="BZ59" s="16" t="s">
        <v>77</v>
      </c>
      <c r="CA59" s="16" t="s">
        <v>249</v>
      </c>
    </row>
    <row r="60" spans="1:78" s="16" customFormat="1" ht="12.75" customHeight="1">
      <c r="A60" s="15">
        <v>39738.4681712963</v>
      </c>
      <c r="B60" s="16" t="s">
        <v>248</v>
      </c>
      <c r="L60" s="16" t="s">
        <v>77</v>
      </c>
      <c r="M60" s="16" t="s">
        <v>77</v>
      </c>
      <c r="N60" s="16" t="s">
        <v>77</v>
      </c>
      <c r="O60" s="16" t="s">
        <v>77</v>
      </c>
      <c r="P60" s="16" t="s">
        <v>77</v>
      </c>
      <c r="Q60" s="16" t="s">
        <v>77</v>
      </c>
      <c r="R60" s="16" t="s">
        <v>77</v>
      </c>
      <c r="S60" s="16" t="s">
        <v>77</v>
      </c>
      <c r="T60" s="16" t="s">
        <v>77</v>
      </c>
      <c r="U60" s="16" t="s">
        <v>77</v>
      </c>
      <c r="V60" s="16" t="s">
        <v>77</v>
      </c>
      <c r="W60" s="16" t="s">
        <v>77</v>
      </c>
      <c r="X60" s="16" t="s">
        <v>77</v>
      </c>
      <c r="Z60" s="16" t="s">
        <v>77</v>
      </c>
      <c r="AA60" s="16" t="s">
        <v>77</v>
      </c>
      <c r="AB60" s="16" t="s">
        <v>77</v>
      </c>
      <c r="AC60" s="16" t="s">
        <v>77</v>
      </c>
      <c r="AD60" s="16" t="s">
        <v>77</v>
      </c>
      <c r="AE60" s="16" t="s">
        <v>77</v>
      </c>
      <c r="AF60" s="16" t="s">
        <v>77</v>
      </c>
      <c r="AG60" s="16" t="s">
        <v>77</v>
      </c>
      <c r="AH60" s="16" t="s">
        <v>77</v>
      </c>
      <c r="AI60" s="16" t="s">
        <v>77</v>
      </c>
      <c r="AJ60" s="16" t="s">
        <v>77</v>
      </c>
      <c r="AK60" s="16" t="s">
        <v>77</v>
      </c>
      <c r="AL60" s="16" t="s">
        <v>77</v>
      </c>
      <c r="AM60" s="16" t="s">
        <v>77</v>
      </c>
      <c r="AN60" s="16" t="s">
        <v>77</v>
      </c>
      <c r="AO60" s="16" t="s">
        <v>78</v>
      </c>
      <c r="AP60" s="16" t="s">
        <v>78</v>
      </c>
      <c r="AQ60" s="16" t="s">
        <v>77</v>
      </c>
      <c r="AR60" s="16" t="s">
        <v>77</v>
      </c>
      <c r="AT60" s="16" t="s">
        <v>77</v>
      </c>
      <c r="AU60" s="16" t="s">
        <v>77</v>
      </c>
      <c r="AV60" s="16" t="s">
        <v>77</v>
      </c>
      <c r="AW60" s="16" t="s">
        <v>77</v>
      </c>
      <c r="AX60" s="16" t="s">
        <v>77</v>
      </c>
      <c r="AY60" s="16" t="s">
        <v>77</v>
      </c>
      <c r="AZ60" s="16" t="s">
        <v>78</v>
      </c>
      <c r="BA60" s="16" t="s">
        <v>77</v>
      </c>
      <c r="BB60" s="16" t="s">
        <v>77</v>
      </c>
      <c r="BC60" s="16" t="s">
        <v>77</v>
      </c>
      <c r="BD60" s="16" t="s">
        <v>77</v>
      </c>
      <c r="BE60" s="16" t="s">
        <v>77</v>
      </c>
      <c r="BF60" s="16" t="s">
        <v>77</v>
      </c>
      <c r="BG60" s="16" t="s">
        <v>77</v>
      </c>
      <c r="BH60" s="16" t="s">
        <v>77</v>
      </c>
      <c r="BI60" s="16" t="s">
        <v>77</v>
      </c>
      <c r="BJ60" s="16" t="s">
        <v>78</v>
      </c>
      <c r="BL60" s="16" t="s">
        <v>78</v>
      </c>
      <c r="BM60" s="16" t="s">
        <v>77</v>
      </c>
      <c r="BN60" s="16" t="s">
        <v>77</v>
      </c>
      <c r="BO60" s="16" t="s">
        <v>77</v>
      </c>
      <c r="BP60" s="16" t="s">
        <v>77</v>
      </c>
      <c r="BQ60" s="16" t="s">
        <v>77</v>
      </c>
      <c r="BR60" s="16" t="s">
        <v>77</v>
      </c>
      <c r="BS60" s="16" t="s">
        <v>77</v>
      </c>
      <c r="BT60" s="16" t="s">
        <v>78</v>
      </c>
      <c r="BU60" s="16" t="s">
        <v>77</v>
      </c>
      <c r="BV60" s="16" t="s">
        <v>77</v>
      </c>
      <c r="BW60" s="16" t="s">
        <v>77</v>
      </c>
      <c r="BX60" s="16" t="s">
        <v>77</v>
      </c>
      <c r="BY60" s="16" t="s">
        <v>77</v>
      </c>
      <c r="BZ60" s="16" t="s">
        <v>77</v>
      </c>
    </row>
    <row r="61" spans="1:78" s="14" customFormat="1" ht="12.75" customHeight="1">
      <c r="A61" s="13">
        <v>39738.4819791667</v>
      </c>
      <c r="B61" s="14" t="s">
        <v>250</v>
      </c>
      <c r="D61" s="14" t="s">
        <v>249</v>
      </c>
      <c r="F61" s="14" t="s">
        <v>257</v>
      </c>
      <c r="G61" s="14" t="s">
        <v>258</v>
      </c>
      <c r="J61" s="14" t="s">
        <v>256</v>
      </c>
      <c r="L61" s="14" t="s">
        <v>78</v>
      </c>
      <c r="M61" s="14" t="s">
        <v>78</v>
      </c>
      <c r="N61" s="14" t="s">
        <v>77</v>
      </c>
      <c r="O61" s="14" t="s">
        <v>77</v>
      </c>
      <c r="P61" s="14" t="s">
        <v>77</v>
      </c>
      <c r="Q61" s="14" t="s">
        <v>77</v>
      </c>
      <c r="R61" s="14" t="s">
        <v>77</v>
      </c>
      <c r="S61" s="14" t="s">
        <v>77</v>
      </c>
      <c r="T61" s="14" t="s">
        <v>78</v>
      </c>
      <c r="U61" s="14" t="s">
        <v>77</v>
      </c>
      <c r="V61" s="14" t="s">
        <v>78</v>
      </c>
      <c r="W61" s="14" t="s">
        <v>78</v>
      </c>
      <c r="X61" s="14" t="s">
        <v>77</v>
      </c>
      <c r="Z61" s="14" t="s">
        <v>77</v>
      </c>
      <c r="AA61" s="14" t="s">
        <v>78</v>
      </c>
      <c r="AB61" s="14" t="s">
        <v>77</v>
      </c>
      <c r="AC61" s="14" t="s">
        <v>77</v>
      </c>
      <c r="AD61" s="14" t="s">
        <v>77</v>
      </c>
      <c r="AE61" s="14" t="s">
        <v>77</v>
      </c>
      <c r="AF61" s="14" t="s">
        <v>77</v>
      </c>
      <c r="AG61" s="14" t="s">
        <v>78</v>
      </c>
      <c r="AH61" s="14" t="s">
        <v>77</v>
      </c>
      <c r="AI61" s="14" t="s">
        <v>77</v>
      </c>
      <c r="AJ61" s="14" t="s">
        <v>77</v>
      </c>
      <c r="AK61" s="14" t="s">
        <v>78</v>
      </c>
      <c r="AL61" s="14" t="s">
        <v>78</v>
      </c>
      <c r="AM61" s="14" t="s">
        <v>78</v>
      </c>
      <c r="AN61" s="14" t="s">
        <v>77</v>
      </c>
      <c r="AO61" s="14" t="s">
        <v>77</v>
      </c>
      <c r="AP61" s="14" t="s">
        <v>77</v>
      </c>
      <c r="AQ61" s="14" t="s">
        <v>77</v>
      </c>
      <c r="AR61" s="14" t="s">
        <v>77</v>
      </c>
      <c r="AS61" s="14" t="s">
        <v>251</v>
      </c>
      <c r="AT61" s="14" t="s">
        <v>77</v>
      </c>
      <c r="AU61" s="14" t="s">
        <v>77</v>
      </c>
      <c r="AV61" s="14" t="s">
        <v>77</v>
      </c>
      <c r="AW61" s="14" t="s">
        <v>78</v>
      </c>
      <c r="AX61" s="14" t="s">
        <v>78</v>
      </c>
      <c r="AY61" s="14" t="s">
        <v>78</v>
      </c>
      <c r="AZ61" s="14" t="s">
        <v>77</v>
      </c>
      <c r="BA61" s="14" t="s">
        <v>77</v>
      </c>
      <c r="BB61" s="14" t="s">
        <v>78</v>
      </c>
      <c r="BC61" s="14" t="s">
        <v>77</v>
      </c>
      <c r="BD61" s="14" t="s">
        <v>78</v>
      </c>
      <c r="BE61" s="14" t="s">
        <v>77</v>
      </c>
      <c r="BF61" s="14" t="s">
        <v>78</v>
      </c>
      <c r="BG61" s="14" t="s">
        <v>78</v>
      </c>
      <c r="BH61" s="14" t="s">
        <v>77</v>
      </c>
      <c r="BI61" s="14" t="s">
        <v>77</v>
      </c>
      <c r="BJ61" s="14" t="s">
        <v>77</v>
      </c>
      <c r="BL61" s="14" t="s">
        <v>77</v>
      </c>
      <c r="BM61" s="14" t="s">
        <v>77</v>
      </c>
      <c r="BN61" s="14" t="s">
        <v>77</v>
      </c>
      <c r="BO61" s="14" t="s">
        <v>78</v>
      </c>
      <c r="BP61" s="14" t="s">
        <v>77</v>
      </c>
      <c r="BQ61" s="14" t="s">
        <v>77</v>
      </c>
      <c r="BR61" s="14" t="s">
        <v>78</v>
      </c>
      <c r="BS61" s="14" t="s">
        <v>78</v>
      </c>
      <c r="BT61" s="14" t="s">
        <v>78</v>
      </c>
      <c r="BU61" s="14" t="s">
        <v>78</v>
      </c>
      <c r="BV61" s="14" t="s">
        <v>77</v>
      </c>
      <c r="BW61" s="14" t="s">
        <v>77</v>
      </c>
      <c r="BX61" s="14" t="s">
        <v>77</v>
      </c>
      <c r="BY61" s="14" t="s">
        <v>78</v>
      </c>
      <c r="BZ61" s="14" t="s">
        <v>77</v>
      </c>
    </row>
    <row r="62" spans="1:76" s="14" customFormat="1" ht="12.75" customHeight="1">
      <c r="A62" s="13">
        <v>39750.7533912037</v>
      </c>
      <c r="B62" s="14" t="s">
        <v>250</v>
      </c>
      <c r="D62" s="14" t="s">
        <v>249</v>
      </c>
      <c r="F62" s="14" t="s">
        <v>249</v>
      </c>
      <c r="L62" s="14" t="s">
        <v>77</v>
      </c>
      <c r="N62" s="14" t="s">
        <v>77</v>
      </c>
      <c r="O62" s="14" t="s">
        <v>77</v>
      </c>
      <c r="P62" s="14" t="s">
        <v>77</v>
      </c>
      <c r="Q62" s="14" t="s">
        <v>77</v>
      </c>
      <c r="R62" s="14" t="s">
        <v>77</v>
      </c>
      <c r="S62" s="14" t="s">
        <v>77</v>
      </c>
      <c r="T62" s="14" t="s">
        <v>77</v>
      </c>
      <c r="U62" s="14" t="s">
        <v>77</v>
      </c>
      <c r="V62" s="14" t="s">
        <v>77</v>
      </c>
      <c r="W62" s="14" t="s">
        <v>77</v>
      </c>
      <c r="X62" s="14" t="s">
        <v>77</v>
      </c>
      <c r="Z62" s="14" t="s">
        <v>78</v>
      </c>
      <c r="AC62" s="14" t="s">
        <v>78</v>
      </c>
      <c r="AD62" s="14" t="s">
        <v>78</v>
      </c>
      <c r="AE62" s="14" t="s">
        <v>78</v>
      </c>
      <c r="AH62" s="14" t="s">
        <v>78</v>
      </c>
      <c r="AI62" s="14" t="s">
        <v>78</v>
      </c>
      <c r="AJ62" s="14" t="s">
        <v>78</v>
      </c>
      <c r="AK62" s="14" t="s">
        <v>78</v>
      </c>
      <c r="AO62" s="14" t="s">
        <v>78</v>
      </c>
      <c r="AP62" s="14" t="s">
        <v>77</v>
      </c>
      <c r="AQ62" s="14" t="s">
        <v>78</v>
      </c>
      <c r="AT62" s="14" t="s">
        <v>77</v>
      </c>
      <c r="AU62" s="14" t="s">
        <v>77</v>
      </c>
      <c r="AV62" s="14" t="s">
        <v>77</v>
      </c>
      <c r="AW62" s="14" t="s">
        <v>77</v>
      </c>
      <c r="AX62" s="14" t="s">
        <v>77</v>
      </c>
      <c r="AZ62" s="14" t="s">
        <v>77</v>
      </c>
      <c r="BA62" s="14" t="s">
        <v>77</v>
      </c>
      <c r="BC62" s="14" t="s">
        <v>77</v>
      </c>
      <c r="BG62" s="14" t="s">
        <v>77</v>
      </c>
      <c r="BH62" s="14" t="s">
        <v>77</v>
      </c>
      <c r="BJ62" s="14" t="s">
        <v>77</v>
      </c>
      <c r="BL62" s="14" t="s">
        <v>78</v>
      </c>
      <c r="BM62" s="14" t="s">
        <v>78</v>
      </c>
      <c r="BP62" s="14" t="s">
        <v>78</v>
      </c>
      <c r="BS62" s="14" t="s">
        <v>78</v>
      </c>
      <c r="BU62" s="14" t="s">
        <v>78</v>
      </c>
      <c r="BV62" s="14" t="s">
        <v>78</v>
      </c>
      <c r="BX62" s="14" t="s">
        <v>78</v>
      </c>
    </row>
    <row r="63" spans="1:79" s="14" customFormat="1" ht="12.75" customHeight="1">
      <c r="A63" s="13">
        <v>39751.8504513889</v>
      </c>
      <c r="B63" s="14" t="s">
        <v>250</v>
      </c>
      <c r="D63" s="14" t="s">
        <v>249</v>
      </c>
      <c r="F63" s="14" t="s">
        <v>257</v>
      </c>
      <c r="G63" s="14" t="s">
        <v>260</v>
      </c>
      <c r="H63" s="14" t="s">
        <v>261</v>
      </c>
      <c r="J63" s="14" t="s">
        <v>259</v>
      </c>
      <c r="L63" s="14" t="s">
        <v>77</v>
      </c>
      <c r="M63" s="14" t="s">
        <v>77</v>
      </c>
      <c r="N63" s="14" t="s">
        <v>77</v>
      </c>
      <c r="O63" s="14" t="s">
        <v>77</v>
      </c>
      <c r="P63" s="14" t="s">
        <v>77</v>
      </c>
      <c r="Q63" s="14" t="s">
        <v>77</v>
      </c>
      <c r="R63" s="14" t="s">
        <v>77</v>
      </c>
      <c r="T63" s="14" t="s">
        <v>77</v>
      </c>
      <c r="X63" s="14" t="s">
        <v>77</v>
      </c>
      <c r="Y63" s="14" t="s">
        <v>252</v>
      </c>
      <c r="Z63" s="14" t="s">
        <v>78</v>
      </c>
      <c r="AA63" s="14" t="s">
        <v>77</v>
      </c>
      <c r="AB63" s="14" t="s">
        <v>77</v>
      </c>
      <c r="AC63" s="14" t="s">
        <v>78</v>
      </c>
      <c r="AD63" s="14" t="s">
        <v>78</v>
      </c>
      <c r="AE63" s="14" t="s">
        <v>78</v>
      </c>
      <c r="AF63" s="14" t="s">
        <v>77</v>
      </c>
      <c r="AG63" s="14" t="s">
        <v>78</v>
      </c>
      <c r="AJ63" s="14" t="s">
        <v>77</v>
      </c>
      <c r="AN63" s="14" t="s">
        <v>78</v>
      </c>
      <c r="AO63" s="14" t="s">
        <v>78</v>
      </c>
      <c r="AP63" s="14" t="s">
        <v>77</v>
      </c>
      <c r="AQ63" s="14" t="s">
        <v>77</v>
      </c>
      <c r="AS63" s="14" t="s">
        <v>242</v>
      </c>
      <c r="AT63" s="14" t="s">
        <v>78</v>
      </c>
      <c r="AU63" s="14" t="s">
        <v>78</v>
      </c>
      <c r="AV63" s="14" t="s">
        <v>78</v>
      </c>
      <c r="AW63" s="14" t="s">
        <v>77</v>
      </c>
      <c r="AX63" s="14" t="s">
        <v>77</v>
      </c>
      <c r="AY63" s="14" t="s">
        <v>77</v>
      </c>
      <c r="AZ63" s="14" t="s">
        <v>78</v>
      </c>
      <c r="BA63" s="14" t="s">
        <v>77</v>
      </c>
      <c r="BB63" s="14" t="s">
        <v>78</v>
      </c>
      <c r="BC63" s="14" t="s">
        <v>77</v>
      </c>
      <c r="BJ63" s="14" t="s">
        <v>77</v>
      </c>
      <c r="BK63" s="14" t="s">
        <v>262</v>
      </c>
      <c r="BL63" s="14" t="s">
        <v>77</v>
      </c>
      <c r="BN63" s="14" t="s">
        <v>77</v>
      </c>
      <c r="BO63" s="14" t="s">
        <v>78</v>
      </c>
      <c r="BP63" s="14" t="s">
        <v>78</v>
      </c>
      <c r="BQ63" s="14" t="s">
        <v>78</v>
      </c>
      <c r="BR63" s="14" t="s">
        <v>78</v>
      </c>
      <c r="BS63" s="14" t="s">
        <v>77</v>
      </c>
      <c r="BT63" s="14" t="s">
        <v>77</v>
      </c>
      <c r="BU63" s="14" t="s">
        <v>78</v>
      </c>
      <c r="BV63" s="14" t="s">
        <v>78</v>
      </c>
      <c r="BW63" s="14" t="s">
        <v>78</v>
      </c>
      <c r="BX63" s="14" t="s">
        <v>78</v>
      </c>
      <c r="BY63" s="14" t="s">
        <v>77</v>
      </c>
      <c r="BZ63" s="14" t="s">
        <v>77</v>
      </c>
      <c r="CA63" s="14" t="s">
        <v>263</v>
      </c>
    </row>
    <row r="64" spans="1:78" s="14" customFormat="1" ht="12.75" customHeight="1">
      <c r="A64" s="13">
        <v>39752.0120601852</v>
      </c>
      <c r="B64" s="14" t="s">
        <v>250</v>
      </c>
      <c r="D64" s="14" t="s">
        <v>257</v>
      </c>
      <c r="E64" s="14">
        <v>1995</v>
      </c>
      <c r="F64" s="14" t="s">
        <v>257</v>
      </c>
      <c r="G64" s="14" t="s">
        <v>271</v>
      </c>
      <c r="H64" s="17">
        <v>0.8</v>
      </c>
      <c r="I64" s="14" t="s">
        <v>270</v>
      </c>
      <c r="J64" s="14" t="s">
        <v>269</v>
      </c>
      <c r="L64" s="14" t="s">
        <v>77</v>
      </c>
      <c r="M64" s="14" t="s">
        <v>77</v>
      </c>
      <c r="N64" s="14" t="s">
        <v>77</v>
      </c>
      <c r="O64" s="14" t="s">
        <v>77</v>
      </c>
      <c r="P64" s="14" t="s">
        <v>77</v>
      </c>
      <c r="Q64" s="14" t="s">
        <v>77</v>
      </c>
      <c r="R64" s="14" t="s">
        <v>77</v>
      </c>
      <c r="T64" s="14" t="s">
        <v>77</v>
      </c>
      <c r="Z64" s="14" t="s">
        <v>77</v>
      </c>
      <c r="AB64" s="14" t="s">
        <v>78</v>
      </c>
      <c r="AC64" s="14" t="s">
        <v>78</v>
      </c>
      <c r="AE64" s="14" t="s">
        <v>77</v>
      </c>
      <c r="AL64" s="14" t="s">
        <v>77</v>
      </c>
      <c r="AM64" s="14" t="s">
        <v>77</v>
      </c>
      <c r="AT64" s="14" t="s">
        <v>77</v>
      </c>
      <c r="AU64" s="14" t="s">
        <v>77</v>
      </c>
      <c r="AV64" s="14" t="s">
        <v>77</v>
      </c>
      <c r="AW64" s="14" t="s">
        <v>77</v>
      </c>
      <c r="AX64" s="14" t="s">
        <v>77</v>
      </c>
      <c r="AY64" s="14" t="s">
        <v>77</v>
      </c>
      <c r="AZ64" s="14" t="s">
        <v>77</v>
      </c>
      <c r="BA64" s="14" t="s">
        <v>77</v>
      </c>
      <c r="BB64" s="14" t="s">
        <v>77</v>
      </c>
      <c r="BC64" s="14" t="s">
        <v>77</v>
      </c>
      <c r="BE64" s="14" t="s">
        <v>77</v>
      </c>
      <c r="BF64" s="14" t="s">
        <v>77</v>
      </c>
      <c r="BH64" s="14" t="s">
        <v>77</v>
      </c>
      <c r="BI64" s="14" t="s">
        <v>77</v>
      </c>
      <c r="BJ64" s="14" t="s">
        <v>77</v>
      </c>
      <c r="BL64" s="14" t="s">
        <v>77</v>
      </c>
      <c r="BM64" s="14" t="s">
        <v>77</v>
      </c>
      <c r="BN64" s="14" t="s">
        <v>77</v>
      </c>
      <c r="BO64" s="14" t="s">
        <v>77</v>
      </c>
      <c r="BP64" s="14" t="s">
        <v>78</v>
      </c>
      <c r="BQ64" s="14" t="s">
        <v>77</v>
      </c>
      <c r="BR64" s="14" t="s">
        <v>78</v>
      </c>
      <c r="BS64" s="14" t="s">
        <v>77</v>
      </c>
      <c r="BT64" s="14" t="s">
        <v>77</v>
      </c>
      <c r="BU64" s="14" t="s">
        <v>77</v>
      </c>
      <c r="BW64" s="14" t="s">
        <v>77</v>
      </c>
      <c r="BZ64" s="14" t="s">
        <v>77</v>
      </c>
    </row>
    <row r="65" spans="1:79" s="14" customFormat="1" ht="12.75" customHeight="1">
      <c r="A65" s="13">
        <v>39753.0018402778</v>
      </c>
      <c r="B65" s="14" t="s">
        <v>250</v>
      </c>
      <c r="D65" s="14" t="s">
        <v>257</v>
      </c>
      <c r="E65" s="14" t="s">
        <v>273</v>
      </c>
      <c r="F65" s="14" t="s">
        <v>257</v>
      </c>
      <c r="G65" s="14" t="s">
        <v>274</v>
      </c>
      <c r="H65" s="17">
        <v>0.6</v>
      </c>
      <c r="J65" s="14" t="s">
        <v>272</v>
      </c>
      <c r="L65" s="14" t="s">
        <v>77</v>
      </c>
      <c r="M65" s="14" t="s">
        <v>77</v>
      </c>
      <c r="N65" s="14" t="s">
        <v>77</v>
      </c>
      <c r="O65" s="14" t="s">
        <v>77</v>
      </c>
      <c r="P65" s="14" t="s">
        <v>77</v>
      </c>
      <c r="Q65" s="14" t="s">
        <v>77</v>
      </c>
      <c r="R65" s="14" t="s">
        <v>77</v>
      </c>
      <c r="S65" s="14" t="s">
        <v>77</v>
      </c>
      <c r="T65" s="14" t="s">
        <v>78</v>
      </c>
      <c r="U65" s="14" t="s">
        <v>77</v>
      </c>
      <c r="V65" s="14" t="s">
        <v>77</v>
      </c>
      <c r="W65" s="14" t="s">
        <v>78</v>
      </c>
      <c r="X65" s="14" t="s">
        <v>78</v>
      </c>
      <c r="Y65" s="14" t="s">
        <v>245</v>
      </c>
      <c r="Z65" s="14" t="s">
        <v>77</v>
      </c>
      <c r="AA65" s="14" t="s">
        <v>78</v>
      </c>
      <c r="AB65" s="14" t="s">
        <v>78</v>
      </c>
      <c r="AC65" s="14" t="s">
        <v>77</v>
      </c>
      <c r="AD65" s="14" t="s">
        <v>77</v>
      </c>
      <c r="AE65" s="14" t="s">
        <v>77</v>
      </c>
      <c r="AF65" s="14" t="s">
        <v>77</v>
      </c>
      <c r="AJ65" s="14" t="s">
        <v>77</v>
      </c>
      <c r="AM65" s="14" t="s">
        <v>77</v>
      </c>
      <c r="AN65" s="14" t="s">
        <v>77</v>
      </c>
      <c r="AO65" s="14" t="s">
        <v>77</v>
      </c>
      <c r="AP65" s="14" t="s">
        <v>77</v>
      </c>
      <c r="AS65" s="14" t="s">
        <v>265</v>
      </c>
      <c r="AT65" s="14" t="s">
        <v>77</v>
      </c>
      <c r="AU65" s="14" t="s">
        <v>77</v>
      </c>
      <c r="AV65" s="14" t="s">
        <v>77</v>
      </c>
      <c r="AW65" s="14" t="s">
        <v>77</v>
      </c>
      <c r="AX65" s="14" t="s">
        <v>77</v>
      </c>
      <c r="AY65" s="14" t="s">
        <v>77</v>
      </c>
      <c r="AZ65" s="14" t="s">
        <v>78</v>
      </c>
      <c r="BA65" s="14" t="s">
        <v>77</v>
      </c>
      <c r="BB65" s="14" t="s">
        <v>77</v>
      </c>
      <c r="BC65" s="14" t="s">
        <v>77</v>
      </c>
      <c r="BD65" s="14" t="s">
        <v>77</v>
      </c>
      <c r="BE65" s="14" t="s">
        <v>78</v>
      </c>
      <c r="BF65" s="14" t="s">
        <v>77</v>
      </c>
      <c r="BG65" s="14" t="s">
        <v>78</v>
      </c>
      <c r="BH65" s="14" t="s">
        <v>77</v>
      </c>
      <c r="BI65" s="14" t="s">
        <v>77</v>
      </c>
      <c r="BJ65" s="14" t="s">
        <v>77</v>
      </c>
      <c r="BK65" s="14" t="s">
        <v>266</v>
      </c>
      <c r="BL65" s="14" t="s">
        <v>78</v>
      </c>
      <c r="BM65" s="14" t="s">
        <v>78</v>
      </c>
      <c r="BO65" s="14" t="s">
        <v>77</v>
      </c>
      <c r="BP65" s="14" t="s">
        <v>77</v>
      </c>
      <c r="BR65" s="14" t="s">
        <v>77</v>
      </c>
      <c r="BS65" s="14" t="s">
        <v>77</v>
      </c>
      <c r="BT65" s="14" t="s">
        <v>77</v>
      </c>
      <c r="BU65" s="14" t="s">
        <v>77</v>
      </c>
      <c r="BW65" s="14" t="s">
        <v>77</v>
      </c>
      <c r="CA65" s="14" t="s">
        <v>253</v>
      </c>
    </row>
    <row r="66" spans="1:79" s="19" customFormat="1" ht="12.75" customHeight="1">
      <c r="A66" s="18">
        <v>39743.8428356481</v>
      </c>
      <c r="B66" s="19" t="s">
        <v>304</v>
      </c>
      <c r="C66" s="19" t="s">
        <v>318</v>
      </c>
      <c r="E66" s="19" t="s">
        <v>323</v>
      </c>
      <c r="F66" s="19" t="s">
        <v>257</v>
      </c>
      <c r="G66" s="19" t="s">
        <v>307</v>
      </c>
      <c r="H66" s="20">
        <v>0.05</v>
      </c>
      <c r="J66" s="19" t="s">
        <v>279</v>
      </c>
      <c r="L66" s="19" t="s">
        <v>77</v>
      </c>
      <c r="M66" s="19" t="s">
        <v>77</v>
      </c>
      <c r="N66" s="19" t="s">
        <v>77</v>
      </c>
      <c r="O66" s="19" t="s">
        <v>78</v>
      </c>
      <c r="P66" s="19" t="s">
        <v>78</v>
      </c>
      <c r="Q66" s="19" t="s">
        <v>77</v>
      </c>
      <c r="R66" s="19" t="s">
        <v>77</v>
      </c>
      <c r="S66" s="19" t="s">
        <v>78</v>
      </c>
      <c r="T66" s="19" t="s">
        <v>78</v>
      </c>
      <c r="U66" s="19" t="s">
        <v>77</v>
      </c>
      <c r="V66" s="19" t="s">
        <v>77</v>
      </c>
      <c r="W66" s="19" t="s">
        <v>78</v>
      </c>
      <c r="X66" s="19" t="s">
        <v>78</v>
      </c>
      <c r="Y66" s="19" t="s">
        <v>275</v>
      </c>
      <c r="Z66" s="19" t="s">
        <v>77</v>
      </c>
      <c r="AA66" s="19" t="s">
        <v>77</v>
      </c>
      <c r="AB66" s="19" t="s">
        <v>77</v>
      </c>
      <c r="AC66" s="19" t="s">
        <v>77</v>
      </c>
      <c r="AD66" s="19" t="s">
        <v>78</v>
      </c>
      <c r="AE66" s="19" t="s">
        <v>78</v>
      </c>
      <c r="AH66" s="19" t="s">
        <v>77</v>
      </c>
      <c r="AI66" s="19" t="s">
        <v>77</v>
      </c>
      <c r="AJ66" s="19" t="s">
        <v>77</v>
      </c>
      <c r="AK66" s="19" t="s">
        <v>77</v>
      </c>
      <c r="AL66" s="19" t="s">
        <v>77</v>
      </c>
      <c r="AM66" s="19" t="s">
        <v>77</v>
      </c>
      <c r="AN66" s="19" t="s">
        <v>77</v>
      </c>
      <c r="AO66" s="19" t="s">
        <v>77</v>
      </c>
      <c r="AP66" s="19" t="s">
        <v>77</v>
      </c>
      <c r="AR66" s="19" t="s">
        <v>77</v>
      </c>
      <c r="AS66" s="19" t="s">
        <v>264</v>
      </c>
      <c r="AT66" s="19" t="s">
        <v>77</v>
      </c>
      <c r="AU66" s="19" t="s">
        <v>77</v>
      </c>
      <c r="AV66" s="19" t="s">
        <v>77</v>
      </c>
      <c r="AW66" s="19" t="s">
        <v>77</v>
      </c>
      <c r="AX66" s="19" t="s">
        <v>77</v>
      </c>
      <c r="AY66" s="19" t="s">
        <v>77</v>
      </c>
      <c r="AZ66" s="19" t="s">
        <v>77</v>
      </c>
      <c r="BA66" s="19" t="s">
        <v>77</v>
      </c>
      <c r="BB66" s="19" t="s">
        <v>77</v>
      </c>
      <c r="BC66" s="19" t="s">
        <v>77</v>
      </c>
      <c r="BE66" s="19" t="s">
        <v>77</v>
      </c>
      <c r="BF66" s="19" t="s">
        <v>78</v>
      </c>
      <c r="BG66" s="19" t="s">
        <v>77</v>
      </c>
      <c r="BH66" s="19" t="s">
        <v>77</v>
      </c>
      <c r="BI66" s="19" t="s">
        <v>77</v>
      </c>
      <c r="BJ66" s="19" t="s">
        <v>77</v>
      </c>
      <c r="BK66" s="19" t="s">
        <v>267</v>
      </c>
      <c r="BL66" s="19" t="s">
        <v>77</v>
      </c>
      <c r="BN66" s="19" t="s">
        <v>77</v>
      </c>
      <c r="BO66" s="19" t="s">
        <v>77</v>
      </c>
      <c r="BP66" s="19" t="s">
        <v>77</v>
      </c>
      <c r="BQ66" s="19" t="s">
        <v>77</v>
      </c>
      <c r="BS66" s="19" t="s">
        <v>77</v>
      </c>
      <c r="BT66" s="19" t="s">
        <v>78</v>
      </c>
      <c r="BU66" s="19" t="s">
        <v>77</v>
      </c>
      <c r="BW66" s="19" t="s">
        <v>77</v>
      </c>
      <c r="BX66" s="19" t="s">
        <v>77</v>
      </c>
      <c r="BY66" s="19" t="s">
        <v>77</v>
      </c>
      <c r="BZ66" s="19" t="s">
        <v>77</v>
      </c>
      <c r="CA66" s="19" t="s">
        <v>268</v>
      </c>
    </row>
    <row r="67" spans="1:79" s="19" customFormat="1" ht="12.75" customHeight="1">
      <c r="A67" s="18">
        <v>39747.6538310185</v>
      </c>
      <c r="B67" s="19" t="s">
        <v>304</v>
      </c>
      <c r="C67" s="19" t="s">
        <v>319</v>
      </c>
      <c r="D67" s="19" t="s">
        <v>257</v>
      </c>
      <c r="E67" s="19" t="s">
        <v>324</v>
      </c>
      <c r="F67" s="19" t="s">
        <v>257</v>
      </c>
      <c r="G67" s="19" t="s">
        <v>308</v>
      </c>
      <c r="H67" s="19" t="s">
        <v>309</v>
      </c>
      <c r="J67" s="19" t="s">
        <v>280</v>
      </c>
      <c r="L67" s="19" t="s">
        <v>77</v>
      </c>
      <c r="M67" s="19" t="s">
        <v>77</v>
      </c>
      <c r="N67" s="19" t="s">
        <v>77</v>
      </c>
      <c r="O67" s="19" t="s">
        <v>77</v>
      </c>
      <c r="P67" s="19" t="s">
        <v>77</v>
      </c>
      <c r="Q67" s="19" t="s">
        <v>77</v>
      </c>
      <c r="R67" s="19" t="s">
        <v>77</v>
      </c>
      <c r="S67" s="19" t="s">
        <v>77</v>
      </c>
      <c r="T67" s="19" t="s">
        <v>78</v>
      </c>
      <c r="U67" s="19" t="s">
        <v>77</v>
      </c>
      <c r="Y67" s="19" t="s">
        <v>276</v>
      </c>
      <c r="AL67" s="19" t="s">
        <v>77</v>
      </c>
      <c r="AM67" s="19" t="s">
        <v>77</v>
      </c>
      <c r="AN67" s="19" t="s">
        <v>77</v>
      </c>
      <c r="AO67" s="19" t="s">
        <v>77</v>
      </c>
      <c r="AQ67" s="19" t="s">
        <v>77</v>
      </c>
      <c r="AS67" s="19" t="s">
        <v>282</v>
      </c>
      <c r="AT67" s="19" t="s">
        <v>77</v>
      </c>
      <c r="AU67" s="19" t="s">
        <v>77</v>
      </c>
      <c r="AV67" s="19" t="s">
        <v>77</v>
      </c>
      <c r="AW67" s="19" t="s">
        <v>77</v>
      </c>
      <c r="AX67" s="19" t="s">
        <v>77</v>
      </c>
      <c r="AY67" s="19" t="s">
        <v>77</v>
      </c>
      <c r="AZ67" s="19" t="s">
        <v>77</v>
      </c>
      <c r="BA67" s="19" t="s">
        <v>77</v>
      </c>
      <c r="BC67" s="19" t="s">
        <v>77</v>
      </c>
      <c r="BD67" s="19" t="s">
        <v>77</v>
      </c>
      <c r="BE67" s="19" t="s">
        <v>77</v>
      </c>
      <c r="BF67" s="19" t="s">
        <v>77</v>
      </c>
      <c r="BG67" s="19" t="s">
        <v>77</v>
      </c>
      <c r="BH67" s="19" t="s">
        <v>77</v>
      </c>
      <c r="BI67" s="19" t="s">
        <v>77</v>
      </c>
      <c r="BJ67" s="19" t="s">
        <v>77</v>
      </c>
      <c r="BK67" s="19" t="s">
        <v>283</v>
      </c>
      <c r="BL67" s="19" t="s">
        <v>77</v>
      </c>
      <c r="BM67" s="19" t="s">
        <v>78</v>
      </c>
      <c r="BN67" s="19" t="s">
        <v>77</v>
      </c>
      <c r="BO67" s="19" t="s">
        <v>78</v>
      </c>
      <c r="BP67" s="19" t="s">
        <v>77</v>
      </c>
      <c r="BQ67" s="19" t="s">
        <v>77</v>
      </c>
      <c r="BR67" s="19" t="s">
        <v>77</v>
      </c>
      <c r="BS67" s="19" t="s">
        <v>77</v>
      </c>
      <c r="BT67" s="19" t="s">
        <v>77</v>
      </c>
      <c r="BU67" s="19" t="s">
        <v>77</v>
      </c>
      <c r="BV67" s="19" t="s">
        <v>77</v>
      </c>
      <c r="BW67" s="19" t="s">
        <v>77</v>
      </c>
      <c r="BX67" s="19" t="s">
        <v>77</v>
      </c>
      <c r="BY67" s="19" t="s">
        <v>77</v>
      </c>
      <c r="BZ67" s="19" t="s">
        <v>77</v>
      </c>
      <c r="CA67" s="19" t="s">
        <v>284</v>
      </c>
    </row>
    <row r="68" spans="1:79" s="19" customFormat="1" ht="12.75" customHeight="1">
      <c r="A68" s="18">
        <v>39749.5811689815</v>
      </c>
      <c r="B68" s="19" t="s">
        <v>304</v>
      </c>
      <c r="C68" s="19" t="s">
        <v>320</v>
      </c>
      <c r="E68" s="19" t="s">
        <v>325</v>
      </c>
      <c r="F68" s="19" t="s">
        <v>257</v>
      </c>
      <c r="G68" s="19" t="s">
        <v>310</v>
      </c>
      <c r="H68" s="19" t="s">
        <v>311</v>
      </c>
      <c r="J68" s="19" t="s">
        <v>281</v>
      </c>
      <c r="L68" s="19" t="s">
        <v>77</v>
      </c>
      <c r="M68" s="19" t="s">
        <v>77</v>
      </c>
      <c r="N68" s="19" t="s">
        <v>77</v>
      </c>
      <c r="O68" s="19" t="s">
        <v>77</v>
      </c>
      <c r="P68" s="19" t="s">
        <v>78</v>
      </c>
      <c r="Q68" s="19" t="s">
        <v>77</v>
      </c>
      <c r="R68" s="19" t="s">
        <v>78</v>
      </c>
      <c r="S68" s="19" t="s">
        <v>78</v>
      </c>
      <c r="T68" s="19" t="s">
        <v>78</v>
      </c>
      <c r="U68" s="19" t="s">
        <v>77</v>
      </c>
      <c r="V68" s="19" t="s">
        <v>77</v>
      </c>
      <c r="W68" s="19" t="s">
        <v>78</v>
      </c>
      <c r="X68" s="19" t="s">
        <v>78</v>
      </c>
      <c r="Y68" s="19" t="s">
        <v>285</v>
      </c>
      <c r="Z68" s="19" t="s">
        <v>77</v>
      </c>
      <c r="AA68" s="19" t="s">
        <v>78</v>
      </c>
      <c r="AB68" s="19" t="s">
        <v>77</v>
      </c>
      <c r="AC68" s="19" t="s">
        <v>77</v>
      </c>
      <c r="AD68" s="19" t="s">
        <v>77</v>
      </c>
      <c r="AE68" s="19" t="s">
        <v>77</v>
      </c>
      <c r="AF68" s="19" t="s">
        <v>77</v>
      </c>
      <c r="AG68" s="19" t="s">
        <v>77</v>
      </c>
      <c r="AH68" s="19" t="s">
        <v>77</v>
      </c>
      <c r="AI68" s="19" t="s">
        <v>77</v>
      </c>
      <c r="AJ68" s="19" t="s">
        <v>78</v>
      </c>
      <c r="AK68" s="19" t="s">
        <v>77</v>
      </c>
      <c r="AL68" s="19" t="s">
        <v>77</v>
      </c>
      <c r="AM68" s="19" t="s">
        <v>77</v>
      </c>
      <c r="AN68" s="19" t="s">
        <v>77</v>
      </c>
      <c r="AO68" s="19" t="s">
        <v>77</v>
      </c>
      <c r="AP68" s="19" t="s">
        <v>78</v>
      </c>
      <c r="AQ68" s="19" t="s">
        <v>77</v>
      </c>
      <c r="AR68" s="19" t="s">
        <v>77</v>
      </c>
      <c r="AS68" s="19" t="s">
        <v>277</v>
      </c>
      <c r="AT68" s="19" t="s">
        <v>78</v>
      </c>
      <c r="AU68" s="19" t="s">
        <v>77</v>
      </c>
      <c r="AV68" s="19" t="s">
        <v>77</v>
      </c>
      <c r="AW68" s="19" t="s">
        <v>77</v>
      </c>
      <c r="AX68" s="19" t="s">
        <v>77</v>
      </c>
      <c r="AY68" s="19" t="s">
        <v>77</v>
      </c>
      <c r="AZ68" s="19" t="s">
        <v>78</v>
      </c>
      <c r="BA68" s="19" t="s">
        <v>77</v>
      </c>
      <c r="BB68" s="19" t="s">
        <v>78</v>
      </c>
      <c r="BC68" s="19" t="s">
        <v>78</v>
      </c>
      <c r="BD68" s="19" t="s">
        <v>78</v>
      </c>
      <c r="BE68" s="19" t="s">
        <v>77</v>
      </c>
      <c r="BF68" s="19" t="s">
        <v>77</v>
      </c>
      <c r="BG68" s="19" t="s">
        <v>77</v>
      </c>
      <c r="BH68" s="19" t="s">
        <v>77</v>
      </c>
      <c r="BI68" s="19" t="s">
        <v>77</v>
      </c>
      <c r="BJ68" s="19" t="s">
        <v>77</v>
      </c>
      <c r="BK68" s="19" t="s">
        <v>278</v>
      </c>
      <c r="BL68" s="19" t="s">
        <v>77</v>
      </c>
      <c r="BM68" s="19" t="s">
        <v>77</v>
      </c>
      <c r="BN68" s="19" t="s">
        <v>78</v>
      </c>
      <c r="BO68" s="19" t="s">
        <v>78</v>
      </c>
      <c r="BP68" s="19" t="s">
        <v>77</v>
      </c>
      <c r="BQ68" s="19" t="s">
        <v>77</v>
      </c>
      <c r="BR68" s="19" t="s">
        <v>78</v>
      </c>
      <c r="BS68" s="19" t="s">
        <v>78</v>
      </c>
      <c r="BT68" s="19" t="s">
        <v>78</v>
      </c>
      <c r="BU68" s="19" t="s">
        <v>77</v>
      </c>
      <c r="BV68" s="19" t="s">
        <v>78</v>
      </c>
      <c r="BW68" s="19" t="s">
        <v>77</v>
      </c>
      <c r="BX68" s="19" t="s">
        <v>78</v>
      </c>
      <c r="BY68" s="19" t="s">
        <v>78</v>
      </c>
      <c r="BZ68" s="19" t="s">
        <v>77</v>
      </c>
      <c r="CA68" s="19" t="s">
        <v>301</v>
      </c>
    </row>
    <row r="69" spans="1:78" s="19" customFormat="1" ht="12.75" customHeight="1">
      <c r="A69" s="18">
        <v>39752.5331944444</v>
      </c>
      <c r="B69" s="19" t="s">
        <v>304</v>
      </c>
      <c r="C69" s="19" t="s">
        <v>321</v>
      </c>
      <c r="D69" s="19" t="s">
        <v>257</v>
      </c>
      <c r="E69" s="19">
        <v>1997</v>
      </c>
      <c r="F69" s="19" t="s">
        <v>257</v>
      </c>
      <c r="G69" s="19" t="s">
        <v>312</v>
      </c>
      <c r="H69" s="19" t="s">
        <v>313</v>
      </c>
      <c r="J69" s="19" t="s">
        <v>317</v>
      </c>
      <c r="L69" s="19" t="s">
        <v>77</v>
      </c>
      <c r="M69" s="19" t="s">
        <v>77</v>
      </c>
      <c r="N69" s="19" t="s">
        <v>77</v>
      </c>
      <c r="O69" s="19" t="s">
        <v>77</v>
      </c>
      <c r="P69" s="19" t="s">
        <v>77</v>
      </c>
      <c r="Q69" s="19" t="s">
        <v>77</v>
      </c>
      <c r="R69" s="19" t="s">
        <v>77</v>
      </c>
      <c r="S69" s="19" t="s">
        <v>77</v>
      </c>
      <c r="T69" s="19" t="s">
        <v>77</v>
      </c>
      <c r="U69" s="19" t="s">
        <v>77</v>
      </c>
      <c r="V69" s="19" t="s">
        <v>77</v>
      </c>
      <c r="W69" s="19" t="s">
        <v>77</v>
      </c>
      <c r="X69" s="19" t="s">
        <v>77</v>
      </c>
      <c r="Y69" s="19" t="s">
        <v>302</v>
      </c>
      <c r="Z69" s="19" t="s">
        <v>77</v>
      </c>
      <c r="AA69" s="19" t="s">
        <v>77</v>
      </c>
      <c r="AB69" s="19" t="s">
        <v>77</v>
      </c>
      <c r="AD69" s="19" t="s">
        <v>77</v>
      </c>
      <c r="AE69" s="19" t="s">
        <v>77</v>
      </c>
      <c r="AG69" s="19" t="s">
        <v>77</v>
      </c>
      <c r="AH69" s="19" t="s">
        <v>77</v>
      </c>
      <c r="AI69" s="19" t="s">
        <v>77</v>
      </c>
      <c r="AJ69" s="19" t="s">
        <v>77</v>
      </c>
      <c r="AK69" s="19" t="s">
        <v>77</v>
      </c>
      <c r="AL69" s="19" t="s">
        <v>77</v>
      </c>
      <c r="AM69" s="19" t="s">
        <v>77</v>
      </c>
      <c r="AN69" s="19" t="s">
        <v>77</v>
      </c>
      <c r="AO69" s="19" t="s">
        <v>77</v>
      </c>
      <c r="AP69" s="19" t="s">
        <v>77</v>
      </c>
      <c r="AQ69" s="19" t="s">
        <v>77</v>
      </c>
      <c r="AR69" s="19" t="s">
        <v>77</v>
      </c>
      <c r="AT69" s="19" t="s">
        <v>77</v>
      </c>
      <c r="AU69" s="19" t="s">
        <v>77</v>
      </c>
      <c r="AV69" s="19" t="s">
        <v>77</v>
      </c>
      <c r="AW69" s="19" t="s">
        <v>77</v>
      </c>
      <c r="AX69" s="19" t="s">
        <v>77</v>
      </c>
      <c r="AY69" s="19" t="s">
        <v>77</v>
      </c>
      <c r="AZ69" s="19" t="s">
        <v>77</v>
      </c>
      <c r="BA69" s="19" t="s">
        <v>77</v>
      </c>
      <c r="BB69" s="19" t="s">
        <v>77</v>
      </c>
      <c r="BC69" s="19" t="s">
        <v>77</v>
      </c>
      <c r="BE69" s="19" t="s">
        <v>77</v>
      </c>
      <c r="BF69" s="19" t="s">
        <v>77</v>
      </c>
      <c r="BG69" s="19" t="s">
        <v>77</v>
      </c>
      <c r="BH69" s="19" t="s">
        <v>77</v>
      </c>
      <c r="BI69" s="19" t="s">
        <v>77</v>
      </c>
      <c r="BJ69" s="19" t="s">
        <v>77</v>
      </c>
      <c r="BK69" s="19" t="s">
        <v>303</v>
      </c>
      <c r="BL69" s="19" t="s">
        <v>77</v>
      </c>
      <c r="BM69" s="19" t="s">
        <v>77</v>
      </c>
      <c r="BN69" s="19" t="s">
        <v>77</v>
      </c>
      <c r="BO69" s="19" t="s">
        <v>77</v>
      </c>
      <c r="BP69" s="19" t="s">
        <v>77</v>
      </c>
      <c r="BQ69" s="19" t="s">
        <v>77</v>
      </c>
      <c r="BR69" s="19" t="s">
        <v>77</v>
      </c>
      <c r="BS69" s="19" t="s">
        <v>77</v>
      </c>
      <c r="BT69" s="19" t="s">
        <v>77</v>
      </c>
      <c r="BU69" s="19" t="s">
        <v>77</v>
      </c>
      <c r="BV69" s="19" t="s">
        <v>77</v>
      </c>
      <c r="BW69" s="19" t="s">
        <v>77</v>
      </c>
      <c r="BX69" s="19" t="s">
        <v>77</v>
      </c>
      <c r="BY69" s="19" t="s">
        <v>77</v>
      </c>
      <c r="BZ69" s="19" t="s">
        <v>77</v>
      </c>
    </row>
    <row r="70" spans="1:78" s="19" customFormat="1" ht="12.75" customHeight="1">
      <c r="A70" s="21">
        <v>39749.641400463</v>
      </c>
      <c r="B70" s="19" t="s">
        <v>288</v>
      </c>
      <c r="C70" s="22" t="s">
        <v>329</v>
      </c>
      <c r="J70" s="19" t="s">
        <v>327</v>
      </c>
      <c r="L70" s="19" t="s">
        <v>77</v>
      </c>
      <c r="M70" s="19" t="s">
        <v>77</v>
      </c>
      <c r="N70" s="19" t="s">
        <v>77</v>
      </c>
      <c r="O70" s="19" t="s">
        <v>77</v>
      </c>
      <c r="P70" s="19" t="s">
        <v>77</v>
      </c>
      <c r="Q70" s="19" t="s">
        <v>77</v>
      </c>
      <c r="R70" s="19" t="s">
        <v>77</v>
      </c>
      <c r="S70" s="19" t="s">
        <v>77</v>
      </c>
      <c r="T70" s="19" t="s">
        <v>77</v>
      </c>
      <c r="U70" s="19" t="s">
        <v>77</v>
      </c>
      <c r="V70" s="19" t="s">
        <v>77</v>
      </c>
      <c r="W70" s="19" t="s">
        <v>77</v>
      </c>
      <c r="X70" s="19" t="s">
        <v>77</v>
      </c>
      <c r="Z70" s="19" t="s">
        <v>77</v>
      </c>
      <c r="AA70" s="19" t="s">
        <v>77</v>
      </c>
      <c r="AB70" s="19" t="s">
        <v>78</v>
      </c>
      <c r="AC70" s="19" t="s">
        <v>77</v>
      </c>
      <c r="AD70" s="19" t="s">
        <v>77</v>
      </c>
      <c r="AE70" s="19" t="s">
        <v>77</v>
      </c>
      <c r="AF70" s="19" t="s">
        <v>77</v>
      </c>
      <c r="AG70" s="19" t="s">
        <v>77</v>
      </c>
      <c r="AH70" s="19" t="s">
        <v>77</v>
      </c>
      <c r="AI70" s="19" t="s">
        <v>77</v>
      </c>
      <c r="AJ70" s="19" t="s">
        <v>77</v>
      </c>
      <c r="AK70" s="19" t="s">
        <v>77</v>
      </c>
      <c r="AL70" s="19" t="s">
        <v>77</v>
      </c>
      <c r="AM70" s="19" t="s">
        <v>77</v>
      </c>
      <c r="AN70" s="19" t="s">
        <v>77</v>
      </c>
      <c r="AO70" s="19" t="s">
        <v>77</v>
      </c>
      <c r="AP70" s="19" t="s">
        <v>77</v>
      </c>
      <c r="AQ70" s="19" t="s">
        <v>77</v>
      </c>
      <c r="AR70" s="19" t="s">
        <v>77</v>
      </c>
      <c r="AT70" s="19" t="s">
        <v>77</v>
      </c>
      <c r="AU70" s="19" t="s">
        <v>77</v>
      </c>
      <c r="AV70" s="19" t="s">
        <v>77</v>
      </c>
      <c r="AW70" s="19" t="s">
        <v>77</v>
      </c>
      <c r="AX70" s="19" t="s">
        <v>77</v>
      </c>
      <c r="AY70" s="19" t="s">
        <v>77</v>
      </c>
      <c r="AZ70" s="19" t="s">
        <v>77</v>
      </c>
      <c r="BA70" s="19" t="s">
        <v>77</v>
      </c>
      <c r="BB70" s="19" t="s">
        <v>77</v>
      </c>
      <c r="BC70" s="19" t="s">
        <v>77</v>
      </c>
      <c r="BD70" s="19" t="s">
        <v>77</v>
      </c>
      <c r="BE70" s="19" t="s">
        <v>77</v>
      </c>
      <c r="BF70" s="19" t="s">
        <v>77</v>
      </c>
      <c r="BG70" s="19" t="s">
        <v>77</v>
      </c>
      <c r="BH70" s="19" t="s">
        <v>77</v>
      </c>
      <c r="BI70" s="19" t="s">
        <v>77</v>
      </c>
      <c r="BJ70" s="19" t="s">
        <v>77</v>
      </c>
      <c r="BL70" s="19" t="s">
        <v>77</v>
      </c>
      <c r="BM70" s="19" t="s">
        <v>77</v>
      </c>
      <c r="BN70" s="19" t="s">
        <v>77</v>
      </c>
      <c r="BO70" s="19" t="s">
        <v>77</v>
      </c>
      <c r="BP70" s="19" t="s">
        <v>77</v>
      </c>
      <c r="BQ70" s="19" t="s">
        <v>77</v>
      </c>
      <c r="BR70" s="19" t="s">
        <v>77</v>
      </c>
      <c r="BS70" s="19" t="s">
        <v>77</v>
      </c>
      <c r="BT70" s="19" t="s">
        <v>77</v>
      </c>
      <c r="BU70" s="19" t="s">
        <v>77</v>
      </c>
      <c r="BV70" s="19" t="s">
        <v>77</v>
      </c>
      <c r="BW70" s="19" t="s">
        <v>77</v>
      </c>
      <c r="BX70" s="19" t="s">
        <v>77</v>
      </c>
      <c r="BY70" s="19" t="s">
        <v>77</v>
      </c>
      <c r="BZ70" s="19" t="s">
        <v>77</v>
      </c>
    </row>
    <row r="71" spans="1:79" s="19" customFormat="1" ht="27.75">
      <c r="A71" s="21">
        <v>39754.0291782407</v>
      </c>
      <c r="B71" s="19" t="s">
        <v>288</v>
      </c>
      <c r="C71" s="22" t="s">
        <v>286</v>
      </c>
      <c r="F71" s="23"/>
      <c r="G71" s="23"/>
      <c r="H71" s="23"/>
      <c r="J71" s="19" t="s">
        <v>328</v>
      </c>
      <c r="L71" s="19" t="s">
        <v>77</v>
      </c>
      <c r="M71" s="19" t="s">
        <v>77</v>
      </c>
      <c r="N71" s="19" t="s">
        <v>77</v>
      </c>
      <c r="O71" s="19" t="s">
        <v>77</v>
      </c>
      <c r="P71" s="19" t="s">
        <v>77</v>
      </c>
      <c r="Q71" s="19" t="s">
        <v>77</v>
      </c>
      <c r="R71" s="19" t="s">
        <v>77</v>
      </c>
      <c r="S71" s="19" t="s">
        <v>77</v>
      </c>
      <c r="T71" s="19" t="s">
        <v>77</v>
      </c>
      <c r="U71" s="19" t="s">
        <v>77</v>
      </c>
      <c r="V71" s="19" t="s">
        <v>77</v>
      </c>
      <c r="W71" s="19" t="s">
        <v>78</v>
      </c>
      <c r="X71" s="19" t="s">
        <v>78</v>
      </c>
      <c r="Z71" s="19" t="s">
        <v>78</v>
      </c>
      <c r="AA71" s="19" t="s">
        <v>78</v>
      </c>
      <c r="AB71" s="19" t="s">
        <v>78</v>
      </c>
      <c r="AC71" s="19" t="s">
        <v>78</v>
      </c>
      <c r="AD71" s="19" t="s">
        <v>77</v>
      </c>
      <c r="AE71" s="19" t="s">
        <v>78</v>
      </c>
      <c r="AF71" s="19" t="s">
        <v>77</v>
      </c>
      <c r="AG71" s="19" t="s">
        <v>78</v>
      </c>
      <c r="AH71" s="19" t="s">
        <v>78</v>
      </c>
      <c r="AI71" s="19" t="s">
        <v>78</v>
      </c>
      <c r="AJ71" s="19" t="s">
        <v>78</v>
      </c>
      <c r="AK71" s="19" t="s">
        <v>78</v>
      </c>
      <c r="AL71" s="19" t="s">
        <v>78</v>
      </c>
      <c r="AM71" s="19" t="s">
        <v>78</v>
      </c>
      <c r="AN71" s="19" t="s">
        <v>78</v>
      </c>
      <c r="AO71" s="19" t="s">
        <v>78</v>
      </c>
      <c r="AP71" s="19" t="s">
        <v>78</v>
      </c>
      <c r="AQ71" s="19" t="s">
        <v>77</v>
      </c>
      <c r="AR71" s="19" t="s">
        <v>77</v>
      </c>
      <c r="AT71" s="19" t="s">
        <v>78</v>
      </c>
      <c r="AU71" s="19" t="s">
        <v>78</v>
      </c>
      <c r="AV71" s="19" t="s">
        <v>77</v>
      </c>
      <c r="AW71" s="19" t="s">
        <v>77</v>
      </c>
      <c r="AX71" s="19" t="s">
        <v>78</v>
      </c>
      <c r="AY71" s="19" t="s">
        <v>77</v>
      </c>
      <c r="AZ71" s="19" t="s">
        <v>77</v>
      </c>
      <c r="BA71" s="19" t="s">
        <v>77</v>
      </c>
      <c r="BB71" s="19" t="s">
        <v>77</v>
      </c>
      <c r="BC71" s="19" t="s">
        <v>77</v>
      </c>
      <c r="BD71" s="19" t="s">
        <v>78</v>
      </c>
      <c r="BE71" s="19" t="s">
        <v>77</v>
      </c>
      <c r="BF71" s="19" t="s">
        <v>77</v>
      </c>
      <c r="BG71" s="19" t="s">
        <v>77</v>
      </c>
      <c r="BH71" s="19" t="s">
        <v>77</v>
      </c>
      <c r="BI71" s="19" t="s">
        <v>78</v>
      </c>
      <c r="BJ71" s="19" t="s">
        <v>77</v>
      </c>
      <c r="BL71" s="19" t="s">
        <v>78</v>
      </c>
      <c r="BM71" s="19" t="s">
        <v>78</v>
      </c>
      <c r="BN71" s="19" t="s">
        <v>78</v>
      </c>
      <c r="BO71" s="19" t="s">
        <v>78</v>
      </c>
      <c r="BP71" s="19" t="s">
        <v>78</v>
      </c>
      <c r="BQ71" s="19" t="s">
        <v>78</v>
      </c>
      <c r="BR71" s="19" t="s">
        <v>77</v>
      </c>
      <c r="BS71" s="19" t="s">
        <v>77</v>
      </c>
      <c r="BT71" s="19" t="s">
        <v>77</v>
      </c>
      <c r="BU71" s="19" t="s">
        <v>78</v>
      </c>
      <c r="BV71" s="19" t="s">
        <v>77</v>
      </c>
      <c r="BW71" s="19" t="s">
        <v>78</v>
      </c>
      <c r="BX71" s="19" t="s">
        <v>77</v>
      </c>
      <c r="BY71" s="19" t="s">
        <v>77</v>
      </c>
      <c r="BZ71" s="19" t="s">
        <v>77</v>
      </c>
      <c r="CA71" s="19" t="s">
        <v>326</v>
      </c>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N72"/>
  <sheetViews>
    <sheetView zoomScalePageLayoutView="0" workbookViewId="0" topLeftCell="A1">
      <pane ySplit="2" topLeftCell="BM51" activePane="bottomLeft" state="frozen"/>
      <selection pane="topLeft" activeCell="A1" sqref="A1"/>
      <selection pane="bottomLeft" activeCell="B77" sqref="B77"/>
    </sheetView>
  </sheetViews>
  <sheetFormatPr defaultColWidth="8.8515625" defaultRowHeight="12.75"/>
  <cols>
    <col min="1" max="1" width="18.00390625" style="1" bestFit="1" customWidth="1"/>
    <col min="2" max="2" width="37.421875" style="1" bestFit="1" customWidth="1"/>
    <col min="3" max="3" width="24.00390625" style="1" bestFit="1" customWidth="1"/>
    <col min="4" max="10" width="15.00390625" style="1" bestFit="1" customWidth="1"/>
    <col min="11" max="11" width="22.00390625" style="1" bestFit="1" customWidth="1"/>
    <col min="12" max="12" width="15.00390625" style="1" bestFit="1" customWidth="1"/>
    <col min="13" max="13" width="23.00390625" style="1" bestFit="1" customWidth="1"/>
    <col min="14" max="40" width="15.00390625" style="1" bestFit="1" customWidth="1"/>
    <col min="41" max="41" width="21.00390625" style="1" bestFit="1" customWidth="1"/>
    <col min="42" max="50" width="15.00390625" style="1" bestFit="1" customWidth="1"/>
    <col min="51" max="51" width="22.00390625" style="1" bestFit="1" customWidth="1"/>
    <col min="52" max="57" width="15.00390625" style="1" bestFit="1" customWidth="1"/>
    <col min="58" max="58" width="21.00390625" style="1" bestFit="1" customWidth="1"/>
    <col min="59" max="60" width="15.00390625" style="1" bestFit="1" customWidth="1"/>
    <col min="61" max="61" width="20.00390625" style="1" bestFit="1" customWidth="1"/>
    <col min="62" max="66" width="15.00390625" style="1" bestFit="1" customWidth="1"/>
    <col min="67" max="16384" width="8.8515625" style="1" customWidth="1"/>
  </cols>
  <sheetData>
    <row r="1" spans="3:66" ht="15" thickBot="1">
      <c r="C1" s="100" t="s">
        <v>290</v>
      </c>
      <c r="D1" s="101"/>
      <c r="E1" s="101"/>
      <c r="F1" s="101"/>
      <c r="G1" s="101"/>
      <c r="H1" s="101"/>
      <c r="I1" s="101"/>
      <c r="J1" s="101"/>
      <c r="K1" s="101"/>
      <c r="L1" s="101"/>
      <c r="M1" s="101"/>
      <c r="N1" s="101"/>
      <c r="O1" s="102"/>
      <c r="P1" s="100" t="s">
        <v>291</v>
      </c>
      <c r="Q1" s="101"/>
      <c r="R1" s="101"/>
      <c r="S1" s="101"/>
      <c r="T1" s="101"/>
      <c r="U1" s="101"/>
      <c r="V1" s="101"/>
      <c r="W1" s="101"/>
      <c r="X1" s="101"/>
      <c r="Y1" s="101"/>
      <c r="Z1" s="101"/>
      <c r="AA1" s="101"/>
      <c r="AB1" s="101"/>
      <c r="AC1" s="101"/>
      <c r="AD1" s="101"/>
      <c r="AE1" s="101"/>
      <c r="AF1" s="101"/>
      <c r="AG1" s="101"/>
      <c r="AH1" s="102"/>
      <c r="AI1" s="103" t="s">
        <v>292</v>
      </c>
      <c r="AJ1" s="104"/>
      <c r="AK1" s="104"/>
      <c r="AL1" s="104"/>
      <c r="AM1" s="104"/>
      <c r="AN1" s="104"/>
      <c r="AO1" s="104"/>
      <c r="AP1" s="104"/>
      <c r="AQ1" s="104"/>
      <c r="AR1" s="104"/>
      <c r="AS1" s="104"/>
      <c r="AT1" s="104"/>
      <c r="AU1" s="104"/>
      <c r="AV1" s="104"/>
      <c r="AW1" s="104"/>
      <c r="AX1" s="104"/>
      <c r="AY1" s="105"/>
      <c r="AZ1" s="100" t="s">
        <v>293</v>
      </c>
      <c r="BA1" s="101"/>
      <c r="BB1" s="101"/>
      <c r="BC1" s="101"/>
      <c r="BD1" s="101"/>
      <c r="BE1" s="101"/>
      <c r="BF1" s="101"/>
      <c r="BG1" s="101"/>
      <c r="BH1" s="101"/>
      <c r="BI1" s="101"/>
      <c r="BJ1" s="101"/>
      <c r="BK1" s="101"/>
      <c r="BL1" s="101"/>
      <c r="BM1" s="101"/>
      <c r="BN1" s="102"/>
    </row>
    <row r="2" spans="1:66" s="2" customFormat="1" ht="73.5" customHeight="1">
      <c r="A2" s="3" t="s">
        <v>32</v>
      </c>
      <c r="B2" s="3" t="s">
        <v>109</v>
      </c>
      <c r="C2" s="24" t="s">
        <v>0</v>
      </c>
      <c r="D2" s="25" t="s">
        <v>1</v>
      </c>
      <c r="E2" s="25" t="s">
        <v>2</v>
      </c>
      <c r="F2" s="25" t="s">
        <v>3</v>
      </c>
      <c r="G2" s="25" t="s">
        <v>4</v>
      </c>
      <c r="H2" s="25" t="s">
        <v>5</v>
      </c>
      <c r="I2" s="25" t="s">
        <v>6</v>
      </c>
      <c r="J2" s="25" t="s">
        <v>7</v>
      </c>
      <c r="K2" s="25" t="s">
        <v>8</v>
      </c>
      <c r="L2" s="25" t="s">
        <v>9</v>
      </c>
      <c r="M2" s="25" t="s">
        <v>10</v>
      </c>
      <c r="N2" s="25" t="s">
        <v>52</v>
      </c>
      <c r="O2" s="26" t="s">
        <v>17</v>
      </c>
      <c r="P2" s="24" t="s">
        <v>19</v>
      </c>
      <c r="Q2" s="25" t="s">
        <v>20</v>
      </c>
      <c r="R2" s="25" t="s">
        <v>21</v>
      </c>
      <c r="S2" s="25" t="s">
        <v>22</v>
      </c>
      <c r="T2" s="25" t="s">
        <v>23</v>
      </c>
      <c r="U2" s="25" t="s">
        <v>24</v>
      </c>
      <c r="V2" s="25" t="s">
        <v>25</v>
      </c>
      <c r="W2" s="25" t="s">
        <v>26</v>
      </c>
      <c r="X2" s="25" t="s">
        <v>27</v>
      </c>
      <c r="Y2" s="25" t="s">
        <v>28</v>
      </c>
      <c r="Z2" s="25" t="s">
        <v>29</v>
      </c>
      <c r="AA2" s="25" t="s">
        <v>30</v>
      </c>
      <c r="AB2" s="25" t="s">
        <v>31</v>
      </c>
      <c r="AC2" s="25" t="s">
        <v>34</v>
      </c>
      <c r="AD2" s="25" t="s">
        <v>35</v>
      </c>
      <c r="AE2" s="25" t="s">
        <v>36</v>
      </c>
      <c r="AF2" s="25" t="s">
        <v>37</v>
      </c>
      <c r="AG2" s="25" t="s">
        <v>38</v>
      </c>
      <c r="AH2" s="26" t="s">
        <v>39</v>
      </c>
      <c r="AI2" s="44" t="s">
        <v>41</v>
      </c>
      <c r="AJ2" s="3" t="s">
        <v>42</v>
      </c>
      <c r="AK2" s="3" t="s">
        <v>43</v>
      </c>
      <c r="AL2" s="3" t="s">
        <v>44</v>
      </c>
      <c r="AM2" s="3" t="s">
        <v>45</v>
      </c>
      <c r="AN2" s="3" t="s">
        <v>46</v>
      </c>
      <c r="AO2" s="3" t="s">
        <v>47</v>
      </c>
      <c r="AP2" s="3" t="s">
        <v>48</v>
      </c>
      <c r="AQ2" s="3" t="s">
        <v>49</v>
      </c>
      <c r="AR2" s="3" t="s">
        <v>50</v>
      </c>
      <c r="AS2" s="3" t="s">
        <v>51</v>
      </c>
      <c r="AT2" s="3" t="s">
        <v>53</v>
      </c>
      <c r="AU2" s="3" t="s">
        <v>54</v>
      </c>
      <c r="AV2" s="3" t="s">
        <v>55</v>
      </c>
      <c r="AW2" s="3" t="s">
        <v>56</v>
      </c>
      <c r="AX2" s="3" t="s">
        <v>57</v>
      </c>
      <c r="AY2" s="45" t="s">
        <v>58</v>
      </c>
      <c r="AZ2" s="24" t="s">
        <v>60</v>
      </c>
      <c r="BA2" s="25" t="s">
        <v>61</v>
      </c>
      <c r="BB2" s="25" t="s">
        <v>62</v>
      </c>
      <c r="BC2" s="25" t="s">
        <v>63</v>
      </c>
      <c r="BD2" s="25" t="s">
        <v>64</v>
      </c>
      <c r="BE2" s="25" t="s">
        <v>65</v>
      </c>
      <c r="BF2" s="25" t="s">
        <v>66</v>
      </c>
      <c r="BG2" s="25" t="s">
        <v>67</v>
      </c>
      <c r="BH2" s="25" t="s">
        <v>68</v>
      </c>
      <c r="BI2" s="25" t="s">
        <v>69</v>
      </c>
      <c r="BJ2" s="25" t="s">
        <v>70</v>
      </c>
      <c r="BK2" s="25" t="s">
        <v>71</v>
      </c>
      <c r="BL2" s="25" t="s">
        <v>72</v>
      </c>
      <c r="BM2" s="25" t="s">
        <v>73</v>
      </c>
      <c r="BN2" s="26" t="s">
        <v>74</v>
      </c>
    </row>
    <row r="3" spans="1:66" s="6" customFormat="1" ht="13.5">
      <c r="A3" s="5">
        <v>39738.6336226852</v>
      </c>
      <c r="B3" s="5" t="s">
        <v>138</v>
      </c>
      <c r="C3" s="27" t="s">
        <v>77</v>
      </c>
      <c r="D3" s="6" t="s">
        <v>77</v>
      </c>
      <c r="E3" s="6" t="s">
        <v>78</v>
      </c>
      <c r="F3" s="6" t="s">
        <v>77</v>
      </c>
      <c r="G3" s="6" t="s">
        <v>77</v>
      </c>
      <c r="H3" s="6" t="s">
        <v>77</v>
      </c>
      <c r="I3" s="6" t="s">
        <v>77</v>
      </c>
      <c r="J3" s="6" t="s">
        <v>77</v>
      </c>
      <c r="K3" s="6" t="s">
        <v>78</v>
      </c>
      <c r="L3" s="6" t="s">
        <v>77</v>
      </c>
      <c r="M3" s="6" t="s">
        <v>77</v>
      </c>
      <c r="N3" s="6" t="s">
        <v>78</v>
      </c>
      <c r="O3" s="28" t="s">
        <v>78</v>
      </c>
      <c r="P3" s="27" t="s">
        <v>77</v>
      </c>
      <c r="Q3" s="6" t="s">
        <v>78</v>
      </c>
      <c r="R3" s="6" t="s">
        <v>78</v>
      </c>
      <c r="S3" s="6" t="s">
        <v>77</v>
      </c>
      <c r="T3" s="6" t="s">
        <v>77</v>
      </c>
      <c r="U3" s="6" t="s">
        <v>77</v>
      </c>
      <c r="V3" s="6" t="s">
        <v>78</v>
      </c>
      <c r="W3" s="6" t="s">
        <v>77</v>
      </c>
      <c r="X3" s="6" t="s">
        <v>77</v>
      </c>
      <c r="Y3" s="6" t="s">
        <v>77</v>
      </c>
      <c r="Z3" s="6" t="s">
        <v>77</v>
      </c>
      <c r="AA3" s="6" t="s">
        <v>77</v>
      </c>
      <c r="AB3" s="6" t="s">
        <v>77</v>
      </c>
      <c r="AC3" s="6" t="s">
        <v>78</v>
      </c>
      <c r="AD3" s="6" t="s">
        <v>78</v>
      </c>
      <c r="AE3" s="6" t="s">
        <v>78</v>
      </c>
      <c r="AF3" s="6" t="s">
        <v>78</v>
      </c>
      <c r="AG3" s="6" t="s">
        <v>78</v>
      </c>
      <c r="AH3" s="28" t="s">
        <v>77</v>
      </c>
      <c r="AI3" s="27" t="s">
        <v>77</v>
      </c>
      <c r="AJ3" s="6" t="s">
        <v>78</v>
      </c>
      <c r="AK3" s="6" t="s">
        <v>78</v>
      </c>
      <c r="AL3" s="6" t="s">
        <v>78</v>
      </c>
      <c r="AM3" s="6" t="s">
        <v>78</v>
      </c>
      <c r="AN3" s="6" t="s">
        <v>77</v>
      </c>
      <c r="AO3" s="6" t="s">
        <v>78</v>
      </c>
      <c r="AP3" s="6" t="s">
        <v>78</v>
      </c>
      <c r="AQ3" s="6" t="s">
        <v>77</v>
      </c>
      <c r="AR3" s="6" t="s">
        <v>77</v>
      </c>
      <c r="AS3" s="6" t="s">
        <v>78</v>
      </c>
      <c r="AT3" s="6" t="s">
        <v>78</v>
      </c>
      <c r="AU3" s="6" t="s">
        <v>78</v>
      </c>
      <c r="AV3" s="6" t="s">
        <v>78</v>
      </c>
      <c r="AW3" s="6" t="s">
        <v>78</v>
      </c>
      <c r="AX3" s="6" t="s">
        <v>77</v>
      </c>
      <c r="AY3" s="28" t="s">
        <v>77</v>
      </c>
      <c r="AZ3" s="27" t="s">
        <v>77</v>
      </c>
      <c r="BA3" s="6" t="s">
        <v>77</v>
      </c>
      <c r="BB3" s="6" t="s">
        <v>78</v>
      </c>
      <c r="BC3" s="6" t="s">
        <v>78</v>
      </c>
      <c r="BD3" s="6" t="s">
        <v>78</v>
      </c>
      <c r="BE3" s="6" t="s">
        <v>78</v>
      </c>
      <c r="BF3" s="6" t="s">
        <v>77</v>
      </c>
      <c r="BG3" s="6" t="s">
        <v>77</v>
      </c>
      <c r="BH3" s="6" t="s">
        <v>77</v>
      </c>
      <c r="BI3" s="6" t="s">
        <v>77</v>
      </c>
      <c r="BJ3" s="6" t="s">
        <v>78</v>
      </c>
      <c r="BK3" s="6" t="s">
        <v>78</v>
      </c>
      <c r="BL3" s="6" t="s">
        <v>77</v>
      </c>
      <c r="BM3" s="6" t="s">
        <v>77</v>
      </c>
      <c r="BN3" s="28" t="s">
        <v>78</v>
      </c>
    </row>
    <row r="4" spans="1:66" s="6" customFormat="1" ht="13.5">
      <c r="A4" s="5">
        <v>39738.6426157407</v>
      </c>
      <c r="B4" s="5" t="s">
        <v>138</v>
      </c>
      <c r="C4" s="27" t="s">
        <v>77</v>
      </c>
      <c r="D4" s="6" t="s">
        <v>78</v>
      </c>
      <c r="E4" s="6" t="s">
        <v>77</v>
      </c>
      <c r="F4" s="6" t="s">
        <v>77</v>
      </c>
      <c r="G4" s="6" t="s">
        <v>77</v>
      </c>
      <c r="H4" s="6" t="s">
        <v>77</v>
      </c>
      <c r="I4" s="6" t="s">
        <v>78</v>
      </c>
      <c r="J4" s="6" t="s">
        <v>77</v>
      </c>
      <c r="K4" s="6" t="s">
        <v>77</v>
      </c>
      <c r="L4" s="6" t="s">
        <v>77</v>
      </c>
      <c r="M4" s="6" t="s">
        <v>77</v>
      </c>
      <c r="N4" s="6" t="s">
        <v>77</v>
      </c>
      <c r="O4" s="28" t="s">
        <v>77</v>
      </c>
      <c r="P4" s="27" t="s">
        <v>77</v>
      </c>
      <c r="Q4" s="6" t="s">
        <v>77</v>
      </c>
      <c r="R4" s="6" t="s">
        <v>77</v>
      </c>
      <c r="S4" s="6" t="s">
        <v>77</v>
      </c>
      <c r="T4" s="6" t="s">
        <v>77</v>
      </c>
      <c r="U4" s="6" t="s">
        <v>77</v>
      </c>
      <c r="V4" s="6" t="s">
        <v>77</v>
      </c>
      <c r="W4" s="6" t="s">
        <v>78</v>
      </c>
      <c r="X4" s="6" t="s">
        <v>77</v>
      </c>
      <c r="Y4" s="6" t="s">
        <v>77</v>
      </c>
      <c r="Z4" s="6" t="s">
        <v>77</v>
      </c>
      <c r="AA4" s="6" t="s">
        <v>77</v>
      </c>
      <c r="AB4" s="6" t="s">
        <v>78</v>
      </c>
      <c r="AC4" s="6" t="s">
        <v>77</v>
      </c>
      <c r="AD4" s="6" t="s">
        <v>77</v>
      </c>
      <c r="AE4" s="6" t="s">
        <v>77</v>
      </c>
      <c r="AF4" s="6" t="s">
        <v>77</v>
      </c>
      <c r="AG4" s="6" t="s">
        <v>77</v>
      </c>
      <c r="AH4" s="28" t="s">
        <v>77</v>
      </c>
      <c r="AI4" s="27" t="s">
        <v>77</v>
      </c>
      <c r="AJ4" s="6" t="s">
        <v>77</v>
      </c>
      <c r="AK4" s="6" t="s">
        <v>77</v>
      </c>
      <c r="AL4" s="6" t="s">
        <v>77</v>
      </c>
      <c r="AM4" s="6" t="s">
        <v>77</v>
      </c>
      <c r="AN4" s="6" t="s">
        <v>78</v>
      </c>
      <c r="AO4" s="6" t="s">
        <v>78</v>
      </c>
      <c r="AP4" s="6" t="s">
        <v>77</v>
      </c>
      <c r="AQ4" s="6" t="s">
        <v>78</v>
      </c>
      <c r="AR4" s="6" t="s">
        <v>78</v>
      </c>
      <c r="AS4" s="6" t="s">
        <v>77</v>
      </c>
      <c r="AT4" s="6" t="s">
        <v>78</v>
      </c>
      <c r="AU4" s="6" t="s">
        <v>78</v>
      </c>
      <c r="AV4" s="6" t="s">
        <v>78</v>
      </c>
      <c r="AW4" s="6" t="s">
        <v>77</v>
      </c>
      <c r="AX4" s="6" t="s">
        <v>77</v>
      </c>
      <c r="AY4" s="28" t="s">
        <v>78</v>
      </c>
      <c r="AZ4" s="27" t="s">
        <v>78</v>
      </c>
      <c r="BA4" s="6" t="s">
        <v>78</v>
      </c>
      <c r="BB4" s="6" t="s">
        <v>77</v>
      </c>
      <c r="BC4" s="6" t="s">
        <v>77</v>
      </c>
      <c r="BD4" s="6" t="s">
        <v>78</v>
      </c>
      <c r="BE4" s="6" t="s">
        <v>77</v>
      </c>
      <c r="BF4" s="6" t="s">
        <v>78</v>
      </c>
      <c r="BG4" s="6" t="s">
        <v>77</v>
      </c>
      <c r="BH4" s="6" t="s">
        <v>77</v>
      </c>
      <c r="BI4" s="6" t="s">
        <v>77</v>
      </c>
      <c r="BJ4" s="6" t="s">
        <v>77</v>
      </c>
      <c r="BK4" s="6" t="s">
        <v>77</v>
      </c>
      <c r="BL4" s="6" t="s">
        <v>77</v>
      </c>
      <c r="BM4" s="6" t="s">
        <v>78</v>
      </c>
      <c r="BN4" s="28" t="s">
        <v>78</v>
      </c>
    </row>
    <row r="5" spans="1:66" s="6" customFormat="1" ht="13.5">
      <c r="A5" s="5">
        <v>39738.8189236111</v>
      </c>
      <c r="B5" s="5" t="s">
        <v>138</v>
      </c>
      <c r="C5" s="27" t="s">
        <v>77</v>
      </c>
      <c r="D5" s="6" t="s">
        <v>77</v>
      </c>
      <c r="E5" s="6" t="s">
        <v>77</v>
      </c>
      <c r="F5" s="6" t="s">
        <v>77</v>
      </c>
      <c r="G5" s="6" t="s">
        <v>77</v>
      </c>
      <c r="H5" s="6" t="s">
        <v>77</v>
      </c>
      <c r="I5" s="6" t="s">
        <v>77</v>
      </c>
      <c r="J5" s="6" t="s">
        <v>77</v>
      </c>
      <c r="K5" s="6" t="s">
        <v>77</v>
      </c>
      <c r="L5" s="6" t="s">
        <v>77</v>
      </c>
      <c r="M5" s="6" t="s">
        <v>77</v>
      </c>
      <c r="N5" s="6" t="s">
        <v>77</v>
      </c>
      <c r="O5" s="28" t="s">
        <v>77</v>
      </c>
      <c r="P5" s="27" t="s">
        <v>77</v>
      </c>
      <c r="Q5" s="6" t="s">
        <v>78</v>
      </c>
      <c r="R5" s="6" t="s">
        <v>78</v>
      </c>
      <c r="S5" s="6" t="s">
        <v>78</v>
      </c>
      <c r="T5" s="6" t="s">
        <v>77</v>
      </c>
      <c r="U5" s="6" t="s">
        <v>77</v>
      </c>
      <c r="V5" s="6" t="s">
        <v>77</v>
      </c>
      <c r="W5" s="6" t="s">
        <v>77</v>
      </c>
      <c r="X5" s="6" t="s">
        <v>77</v>
      </c>
      <c r="Y5" s="6" t="s">
        <v>78</v>
      </c>
      <c r="Z5" s="6" t="s">
        <v>77</v>
      </c>
      <c r="AA5" s="6" t="s">
        <v>77</v>
      </c>
      <c r="AB5" s="6" t="s">
        <v>77</v>
      </c>
      <c r="AC5" s="6" t="s">
        <v>78</v>
      </c>
      <c r="AD5" s="6" t="s">
        <v>77</v>
      </c>
      <c r="AE5" s="6" t="s">
        <v>77</v>
      </c>
      <c r="AF5" s="6" t="s">
        <v>78</v>
      </c>
      <c r="AG5" s="6" t="s">
        <v>78</v>
      </c>
      <c r="AH5" s="28" t="s">
        <v>77</v>
      </c>
      <c r="AI5" s="27" t="s">
        <v>77</v>
      </c>
      <c r="AJ5" s="6" t="s">
        <v>77</v>
      </c>
      <c r="AK5" s="6" t="s">
        <v>77</v>
      </c>
      <c r="AL5" s="6" t="s">
        <v>77</v>
      </c>
      <c r="AM5" s="6" t="s">
        <v>77</v>
      </c>
      <c r="AN5" s="6" t="s">
        <v>77</v>
      </c>
      <c r="AO5" s="6" t="s">
        <v>78</v>
      </c>
      <c r="AP5" s="6" t="s">
        <v>77</v>
      </c>
      <c r="AQ5" s="6" t="s">
        <v>77</v>
      </c>
      <c r="AR5" s="6" t="s">
        <v>77</v>
      </c>
      <c r="AT5" s="6" t="s">
        <v>77</v>
      </c>
      <c r="AU5" s="6" t="s">
        <v>77</v>
      </c>
      <c r="AV5" s="6" t="s">
        <v>77</v>
      </c>
      <c r="AW5" s="6" t="s">
        <v>77</v>
      </c>
      <c r="AX5" s="6" t="s">
        <v>77</v>
      </c>
      <c r="AY5" s="28" t="s">
        <v>78</v>
      </c>
      <c r="AZ5" s="27" t="s">
        <v>77</v>
      </c>
      <c r="BA5" s="6" t="s">
        <v>78</v>
      </c>
      <c r="BB5" s="6" t="s">
        <v>77</v>
      </c>
      <c r="BC5" s="6" t="s">
        <v>78</v>
      </c>
      <c r="BD5" s="6" t="s">
        <v>77</v>
      </c>
      <c r="BE5" s="6" t="s">
        <v>77</v>
      </c>
      <c r="BF5" s="6" t="s">
        <v>78</v>
      </c>
      <c r="BG5" s="6" t="s">
        <v>77</v>
      </c>
      <c r="BH5" s="6" t="s">
        <v>77</v>
      </c>
      <c r="BI5" s="6" t="s">
        <v>77</v>
      </c>
      <c r="BJ5" s="6" t="s">
        <v>78</v>
      </c>
      <c r="BK5" s="6" t="s">
        <v>77</v>
      </c>
      <c r="BL5" s="6" t="s">
        <v>77</v>
      </c>
      <c r="BM5" s="6" t="s">
        <v>77</v>
      </c>
      <c r="BN5" s="28" t="s">
        <v>77</v>
      </c>
    </row>
    <row r="6" spans="1:66" s="6" customFormat="1" ht="13.5">
      <c r="A6" s="5">
        <v>39740.7833912037</v>
      </c>
      <c r="B6" s="5" t="s">
        <v>138</v>
      </c>
      <c r="C6" s="27" t="s">
        <v>77</v>
      </c>
      <c r="D6" s="6" t="s">
        <v>77</v>
      </c>
      <c r="E6" s="6" t="s">
        <v>77</v>
      </c>
      <c r="F6" s="6" t="s">
        <v>77</v>
      </c>
      <c r="G6" s="6" t="s">
        <v>77</v>
      </c>
      <c r="H6" s="6" t="s">
        <v>77</v>
      </c>
      <c r="I6" s="6" t="s">
        <v>77</v>
      </c>
      <c r="J6" s="6" t="s">
        <v>77</v>
      </c>
      <c r="K6" s="6" t="s">
        <v>77</v>
      </c>
      <c r="L6" s="6" t="s">
        <v>78</v>
      </c>
      <c r="M6" s="6" t="s">
        <v>78</v>
      </c>
      <c r="N6" s="6" t="s">
        <v>77</v>
      </c>
      <c r="O6" s="28" t="s">
        <v>78</v>
      </c>
      <c r="P6" s="27" t="s">
        <v>77</v>
      </c>
      <c r="Q6" s="6" t="s">
        <v>78</v>
      </c>
      <c r="S6" s="6" t="s">
        <v>78</v>
      </c>
      <c r="T6" s="6" t="s">
        <v>77</v>
      </c>
      <c r="U6" s="6" t="s">
        <v>77</v>
      </c>
      <c r="V6" s="6" t="s">
        <v>77</v>
      </c>
      <c r="W6" s="6" t="s">
        <v>77</v>
      </c>
      <c r="X6" s="6" t="s">
        <v>78</v>
      </c>
      <c r="Y6" s="6" t="s">
        <v>77</v>
      </c>
      <c r="Z6" s="6" t="s">
        <v>77</v>
      </c>
      <c r="AA6" s="6" t="s">
        <v>78</v>
      </c>
      <c r="AB6" s="6" t="s">
        <v>77</v>
      </c>
      <c r="AC6" s="6" t="s">
        <v>77</v>
      </c>
      <c r="AD6" s="6" t="s">
        <v>78</v>
      </c>
      <c r="AE6" s="6" t="s">
        <v>77</v>
      </c>
      <c r="AF6" s="6" t="s">
        <v>77</v>
      </c>
      <c r="AG6" s="6" t="s">
        <v>77</v>
      </c>
      <c r="AH6" s="28" t="s">
        <v>78</v>
      </c>
      <c r="AI6" s="27" t="s">
        <v>77</v>
      </c>
      <c r="AJ6" s="6" t="s">
        <v>77</v>
      </c>
      <c r="AK6" s="6" t="s">
        <v>77</v>
      </c>
      <c r="AL6" s="6" t="s">
        <v>77</v>
      </c>
      <c r="AM6" s="6" t="s">
        <v>77</v>
      </c>
      <c r="AN6" s="6" t="s">
        <v>77</v>
      </c>
      <c r="AO6" s="6" t="s">
        <v>78</v>
      </c>
      <c r="AP6" s="6" t="s">
        <v>77</v>
      </c>
      <c r="AQ6" s="6" t="s">
        <v>77</v>
      </c>
      <c r="AR6" s="6" t="s">
        <v>78</v>
      </c>
      <c r="AS6" s="6" t="s">
        <v>77</v>
      </c>
      <c r="AT6" s="6" t="s">
        <v>77</v>
      </c>
      <c r="AU6" s="6" t="s">
        <v>77</v>
      </c>
      <c r="AV6" s="6" t="s">
        <v>77</v>
      </c>
      <c r="AW6" s="6" t="s">
        <v>77</v>
      </c>
      <c r="AX6" s="6" t="s">
        <v>77</v>
      </c>
      <c r="AY6" s="28" t="s">
        <v>78</v>
      </c>
      <c r="AZ6" s="27" t="s">
        <v>78</v>
      </c>
      <c r="BA6" s="6" t="s">
        <v>77</v>
      </c>
      <c r="BB6" s="6" t="s">
        <v>77</v>
      </c>
      <c r="BC6" s="6" t="s">
        <v>78</v>
      </c>
      <c r="BD6" s="6" t="s">
        <v>78</v>
      </c>
      <c r="BE6" s="6" t="s">
        <v>77</v>
      </c>
      <c r="BF6" s="6" t="s">
        <v>77</v>
      </c>
      <c r="BG6" s="6" t="s">
        <v>77</v>
      </c>
      <c r="BH6" s="6" t="s">
        <v>77</v>
      </c>
      <c r="BI6" s="6" t="s">
        <v>77</v>
      </c>
      <c r="BJ6" s="6" t="s">
        <v>77</v>
      </c>
      <c r="BK6" s="6" t="s">
        <v>77</v>
      </c>
      <c r="BL6" s="6" t="s">
        <v>77</v>
      </c>
      <c r="BM6" s="6" t="s">
        <v>77</v>
      </c>
      <c r="BN6" s="28" t="s">
        <v>78</v>
      </c>
    </row>
    <row r="7" spans="1:66" s="6" customFormat="1" ht="13.5">
      <c r="A7" s="5">
        <v>39742.571087963</v>
      </c>
      <c r="B7" s="5" t="s">
        <v>138</v>
      </c>
      <c r="C7" s="27" t="s">
        <v>77</v>
      </c>
      <c r="D7" s="6" t="s">
        <v>77</v>
      </c>
      <c r="E7" s="6" t="s">
        <v>77</v>
      </c>
      <c r="F7" s="6" t="s">
        <v>77</v>
      </c>
      <c r="G7" s="6" t="s">
        <v>77</v>
      </c>
      <c r="H7" s="6" t="s">
        <v>77</v>
      </c>
      <c r="I7" s="6" t="s">
        <v>77</v>
      </c>
      <c r="J7" s="6" t="s">
        <v>77</v>
      </c>
      <c r="K7" s="6" t="s">
        <v>77</v>
      </c>
      <c r="L7" s="6" t="s">
        <v>77</v>
      </c>
      <c r="M7" s="6" t="s">
        <v>77</v>
      </c>
      <c r="N7" s="6" t="s">
        <v>77</v>
      </c>
      <c r="O7" s="28" t="s">
        <v>77</v>
      </c>
      <c r="P7" s="27" t="s">
        <v>77</v>
      </c>
      <c r="Q7" s="6" t="s">
        <v>77</v>
      </c>
      <c r="R7" s="6" t="s">
        <v>77</v>
      </c>
      <c r="S7" s="6" t="s">
        <v>78</v>
      </c>
      <c r="T7" s="6" t="s">
        <v>77</v>
      </c>
      <c r="U7" s="6" t="s">
        <v>77</v>
      </c>
      <c r="V7" s="6" t="s">
        <v>78</v>
      </c>
      <c r="W7" s="6" t="s">
        <v>77</v>
      </c>
      <c r="X7" s="6" t="s">
        <v>77</v>
      </c>
      <c r="Y7" s="6" t="s">
        <v>77</v>
      </c>
      <c r="Z7" s="6" t="s">
        <v>77</v>
      </c>
      <c r="AA7" s="6" t="s">
        <v>77</v>
      </c>
      <c r="AB7" s="6" t="s">
        <v>77</v>
      </c>
      <c r="AC7" s="6" t="s">
        <v>77</v>
      </c>
      <c r="AD7" s="6" t="s">
        <v>77</v>
      </c>
      <c r="AE7" s="6" t="s">
        <v>77</v>
      </c>
      <c r="AF7" s="6" t="s">
        <v>77</v>
      </c>
      <c r="AG7" s="6" t="s">
        <v>77</v>
      </c>
      <c r="AH7" s="28" t="s">
        <v>77</v>
      </c>
      <c r="AI7" s="27" t="s">
        <v>77</v>
      </c>
      <c r="AJ7" s="6" t="s">
        <v>77</v>
      </c>
      <c r="AK7" s="6" t="s">
        <v>77</v>
      </c>
      <c r="AL7" s="6" t="s">
        <v>77</v>
      </c>
      <c r="AM7" s="6" t="s">
        <v>77</v>
      </c>
      <c r="AN7" s="6" t="s">
        <v>77</v>
      </c>
      <c r="AO7" s="6" t="s">
        <v>77</v>
      </c>
      <c r="AP7" s="6" t="s">
        <v>77</v>
      </c>
      <c r="AQ7" s="6" t="s">
        <v>77</v>
      </c>
      <c r="AR7" s="6" t="s">
        <v>77</v>
      </c>
      <c r="AS7" s="6" t="s">
        <v>77</v>
      </c>
      <c r="AT7" s="6" t="s">
        <v>77</v>
      </c>
      <c r="AU7" s="6" t="s">
        <v>77</v>
      </c>
      <c r="AV7" s="6" t="s">
        <v>77</v>
      </c>
      <c r="AW7" s="6" t="s">
        <v>77</v>
      </c>
      <c r="AX7" s="6" t="s">
        <v>77</v>
      </c>
      <c r="AY7" s="28" t="s">
        <v>77</v>
      </c>
      <c r="AZ7" s="27" t="s">
        <v>77</v>
      </c>
      <c r="BA7" s="6" t="s">
        <v>77</v>
      </c>
      <c r="BB7" s="6" t="s">
        <v>77</v>
      </c>
      <c r="BC7" s="6" t="s">
        <v>78</v>
      </c>
      <c r="BD7" s="6" t="s">
        <v>77</v>
      </c>
      <c r="BE7" s="6" t="s">
        <v>77</v>
      </c>
      <c r="BF7" s="6" t="s">
        <v>78</v>
      </c>
      <c r="BG7" s="6" t="s">
        <v>77</v>
      </c>
      <c r="BH7" s="6" t="s">
        <v>78</v>
      </c>
      <c r="BI7" s="6" t="s">
        <v>77</v>
      </c>
      <c r="BJ7" s="6" t="s">
        <v>77</v>
      </c>
      <c r="BK7" s="6" t="s">
        <v>77</v>
      </c>
      <c r="BL7" s="6" t="s">
        <v>77</v>
      </c>
      <c r="BM7" s="6" t="s">
        <v>77</v>
      </c>
      <c r="BN7" s="28" t="s">
        <v>77</v>
      </c>
    </row>
    <row r="8" spans="1:66" s="6" customFormat="1" ht="13.5">
      <c r="A8" s="5">
        <v>39742.5927199074</v>
      </c>
      <c r="B8" s="5" t="s">
        <v>138</v>
      </c>
      <c r="C8" s="27" t="s">
        <v>77</v>
      </c>
      <c r="D8" s="6" t="s">
        <v>78</v>
      </c>
      <c r="E8" s="6" t="s">
        <v>77</v>
      </c>
      <c r="F8" s="6" t="s">
        <v>77</v>
      </c>
      <c r="G8" s="6" t="s">
        <v>77</v>
      </c>
      <c r="H8" s="6" t="s">
        <v>77</v>
      </c>
      <c r="I8" s="6" t="s">
        <v>78</v>
      </c>
      <c r="J8" s="6" t="s">
        <v>77</v>
      </c>
      <c r="K8" s="6" t="s">
        <v>78</v>
      </c>
      <c r="L8" s="6" t="s">
        <v>77</v>
      </c>
      <c r="M8" s="6" t="s">
        <v>77</v>
      </c>
      <c r="N8" s="6" t="s">
        <v>77</v>
      </c>
      <c r="O8" s="28" t="s">
        <v>77</v>
      </c>
      <c r="P8" s="27" t="s">
        <v>77</v>
      </c>
      <c r="Q8" s="6" t="s">
        <v>78</v>
      </c>
      <c r="R8" s="6" t="s">
        <v>77</v>
      </c>
      <c r="S8" s="6" t="s">
        <v>77</v>
      </c>
      <c r="T8" s="6" t="s">
        <v>77</v>
      </c>
      <c r="U8" s="6" t="s">
        <v>77</v>
      </c>
      <c r="V8" s="6" t="s">
        <v>78</v>
      </c>
      <c r="W8" s="6" t="s">
        <v>77</v>
      </c>
      <c r="X8" s="6" t="s">
        <v>77</v>
      </c>
      <c r="Y8" s="6" t="s">
        <v>77</v>
      </c>
      <c r="Z8" s="6" t="s">
        <v>77</v>
      </c>
      <c r="AA8" s="6" t="s">
        <v>77</v>
      </c>
      <c r="AB8" s="6" t="s">
        <v>77</v>
      </c>
      <c r="AC8" s="6" t="s">
        <v>77</v>
      </c>
      <c r="AD8" s="6" t="s">
        <v>77</v>
      </c>
      <c r="AE8" s="6" t="s">
        <v>77</v>
      </c>
      <c r="AF8" s="6" t="s">
        <v>77</v>
      </c>
      <c r="AG8" s="6" t="s">
        <v>77</v>
      </c>
      <c r="AH8" s="28" t="s">
        <v>77</v>
      </c>
      <c r="AI8" s="27" t="s">
        <v>77</v>
      </c>
      <c r="AJ8" s="6" t="s">
        <v>77</v>
      </c>
      <c r="AK8" s="6" t="s">
        <v>77</v>
      </c>
      <c r="AL8" s="6" t="s">
        <v>77</v>
      </c>
      <c r="AM8" s="6" t="s">
        <v>77</v>
      </c>
      <c r="AN8" s="6" t="s">
        <v>77</v>
      </c>
      <c r="AO8" s="6" t="s">
        <v>77</v>
      </c>
      <c r="AP8" s="6" t="s">
        <v>77</v>
      </c>
      <c r="AQ8" s="6" t="s">
        <v>77</v>
      </c>
      <c r="AR8" s="6" t="s">
        <v>77</v>
      </c>
      <c r="AS8" s="6" t="s">
        <v>78</v>
      </c>
      <c r="AT8" s="6" t="s">
        <v>77</v>
      </c>
      <c r="AU8" s="6" t="s">
        <v>77</v>
      </c>
      <c r="AV8" s="6" t="s">
        <v>77</v>
      </c>
      <c r="AW8" s="6" t="s">
        <v>77</v>
      </c>
      <c r="AX8" s="6" t="s">
        <v>77</v>
      </c>
      <c r="AY8" s="28" t="s">
        <v>77</v>
      </c>
      <c r="AZ8" s="27" t="s">
        <v>78</v>
      </c>
      <c r="BA8" s="6" t="s">
        <v>77</v>
      </c>
      <c r="BB8" s="6" t="s">
        <v>77</v>
      </c>
      <c r="BC8" s="6" t="s">
        <v>77</v>
      </c>
      <c r="BD8" s="6" t="s">
        <v>77</v>
      </c>
      <c r="BE8" s="6" t="s">
        <v>77</v>
      </c>
      <c r="BF8" s="6" t="s">
        <v>78</v>
      </c>
      <c r="BG8" s="6" t="s">
        <v>77</v>
      </c>
      <c r="BH8" s="6" t="s">
        <v>78</v>
      </c>
      <c r="BI8" s="6" t="s">
        <v>77</v>
      </c>
      <c r="BJ8" s="6" t="s">
        <v>77</v>
      </c>
      <c r="BK8" s="6" t="s">
        <v>77</v>
      </c>
      <c r="BL8" s="6" t="s">
        <v>77</v>
      </c>
      <c r="BM8" s="6" t="s">
        <v>77</v>
      </c>
      <c r="BN8" s="28" t="s">
        <v>77</v>
      </c>
    </row>
    <row r="9" spans="1:66" s="6" customFormat="1" ht="13.5">
      <c r="A9" s="5">
        <v>39744.002037037</v>
      </c>
      <c r="B9" s="5" t="s">
        <v>138</v>
      </c>
      <c r="C9" s="27" t="s">
        <v>77</v>
      </c>
      <c r="D9" s="6" t="s">
        <v>77</v>
      </c>
      <c r="E9" s="6" t="s">
        <v>77</v>
      </c>
      <c r="F9" s="6" t="s">
        <v>77</v>
      </c>
      <c r="G9" s="6" t="s">
        <v>77</v>
      </c>
      <c r="H9" s="6" t="s">
        <v>77</v>
      </c>
      <c r="I9" s="6" t="s">
        <v>77</v>
      </c>
      <c r="J9" s="6" t="s">
        <v>77</v>
      </c>
      <c r="K9" s="6" t="s">
        <v>77</v>
      </c>
      <c r="L9" s="6" t="s">
        <v>77</v>
      </c>
      <c r="M9" s="6" t="s">
        <v>77</v>
      </c>
      <c r="N9" s="6" t="s">
        <v>77</v>
      </c>
      <c r="O9" s="28" t="s">
        <v>77</v>
      </c>
      <c r="P9" s="27" t="s">
        <v>78</v>
      </c>
      <c r="Q9" s="6" t="s">
        <v>77</v>
      </c>
      <c r="R9" s="6" t="s">
        <v>77</v>
      </c>
      <c r="S9" s="6" t="s">
        <v>78</v>
      </c>
      <c r="T9" s="6" t="s">
        <v>78</v>
      </c>
      <c r="U9" s="6" t="s">
        <v>78</v>
      </c>
      <c r="V9" s="6" t="s">
        <v>77</v>
      </c>
      <c r="W9" s="6" t="s">
        <v>78</v>
      </c>
      <c r="X9" s="6" t="s">
        <v>78</v>
      </c>
      <c r="Y9" s="6" t="s">
        <v>78</v>
      </c>
      <c r="Z9" s="6" t="s">
        <v>78</v>
      </c>
      <c r="AA9" s="6" t="s">
        <v>78</v>
      </c>
      <c r="AB9" s="6" t="s">
        <v>78</v>
      </c>
      <c r="AC9" s="6" t="s">
        <v>77</v>
      </c>
      <c r="AD9" s="6" t="s">
        <v>77</v>
      </c>
      <c r="AE9" s="6" t="s">
        <v>78</v>
      </c>
      <c r="AF9" s="6" t="s">
        <v>77</v>
      </c>
      <c r="AG9" s="6" t="s">
        <v>78</v>
      </c>
      <c r="AH9" s="28" t="s">
        <v>78</v>
      </c>
      <c r="AI9" s="27" t="s">
        <v>77</v>
      </c>
      <c r="AJ9" s="6" t="s">
        <v>77</v>
      </c>
      <c r="AK9" s="6" t="s">
        <v>77</v>
      </c>
      <c r="AL9" s="6" t="s">
        <v>77</v>
      </c>
      <c r="AM9" s="6" t="s">
        <v>77</v>
      </c>
      <c r="AN9" s="6" t="s">
        <v>78</v>
      </c>
      <c r="AO9" s="6" t="s">
        <v>78</v>
      </c>
      <c r="AP9" s="6" t="s">
        <v>77</v>
      </c>
      <c r="AQ9" s="6" t="s">
        <v>77</v>
      </c>
      <c r="AR9" s="6" t="s">
        <v>78</v>
      </c>
      <c r="AS9" s="6" t="s">
        <v>77</v>
      </c>
      <c r="AT9" s="6" t="s">
        <v>77</v>
      </c>
      <c r="AU9" s="6" t="s">
        <v>78</v>
      </c>
      <c r="AV9" s="6" t="s">
        <v>77</v>
      </c>
      <c r="AW9" s="6" t="s">
        <v>77</v>
      </c>
      <c r="AX9" s="6" t="s">
        <v>77</v>
      </c>
      <c r="AY9" s="28" t="s">
        <v>78</v>
      </c>
      <c r="AZ9" s="27" t="s">
        <v>78</v>
      </c>
      <c r="BA9" s="6" t="s">
        <v>78</v>
      </c>
      <c r="BB9" s="6" t="s">
        <v>78</v>
      </c>
      <c r="BC9" s="6" t="s">
        <v>77</v>
      </c>
      <c r="BE9" s="6" t="s">
        <v>77</v>
      </c>
      <c r="BF9" s="6" t="s">
        <v>77</v>
      </c>
      <c r="BG9" s="6" t="s">
        <v>78</v>
      </c>
      <c r="BH9" s="6" t="s">
        <v>77</v>
      </c>
      <c r="BI9" s="6" t="s">
        <v>77</v>
      </c>
      <c r="BJ9" s="6" t="s">
        <v>78</v>
      </c>
      <c r="BK9" s="6" t="s">
        <v>78</v>
      </c>
      <c r="BL9" s="6" t="s">
        <v>78</v>
      </c>
      <c r="BM9" s="6" t="s">
        <v>78</v>
      </c>
      <c r="BN9" s="28" t="s">
        <v>77</v>
      </c>
    </row>
    <row r="10" spans="1:66" s="6" customFormat="1" ht="13.5">
      <c r="A10" s="5">
        <v>39749.5368518518</v>
      </c>
      <c r="B10" s="5" t="s">
        <v>138</v>
      </c>
      <c r="C10" s="27" t="s">
        <v>77</v>
      </c>
      <c r="D10" s="6" t="s">
        <v>77</v>
      </c>
      <c r="E10" s="6" t="s">
        <v>77</v>
      </c>
      <c r="F10" s="6" t="s">
        <v>77</v>
      </c>
      <c r="G10" s="6" t="s">
        <v>77</v>
      </c>
      <c r="H10" s="6" t="s">
        <v>77</v>
      </c>
      <c r="I10" s="6" t="s">
        <v>77</v>
      </c>
      <c r="J10" s="6" t="s">
        <v>77</v>
      </c>
      <c r="K10" s="6" t="s">
        <v>77</v>
      </c>
      <c r="L10" s="6" t="s">
        <v>78</v>
      </c>
      <c r="M10" s="6" t="s">
        <v>77</v>
      </c>
      <c r="N10" s="6" t="s">
        <v>77</v>
      </c>
      <c r="O10" s="28" t="s">
        <v>77</v>
      </c>
      <c r="P10" s="27" t="s">
        <v>77</v>
      </c>
      <c r="Q10" s="6" t="s">
        <v>77</v>
      </c>
      <c r="R10" s="6" t="s">
        <v>77</v>
      </c>
      <c r="S10" s="6" t="s">
        <v>78</v>
      </c>
      <c r="T10" s="6" t="s">
        <v>77</v>
      </c>
      <c r="U10" s="6" t="s">
        <v>78</v>
      </c>
      <c r="V10" s="6" t="s">
        <v>78</v>
      </c>
      <c r="W10" s="6" t="s">
        <v>77</v>
      </c>
      <c r="X10" s="6" t="s">
        <v>78</v>
      </c>
      <c r="Y10" s="6" t="s">
        <v>78</v>
      </c>
      <c r="Z10" s="6" t="s">
        <v>77</v>
      </c>
      <c r="AA10" s="6" t="s">
        <v>77</v>
      </c>
      <c r="AB10" s="6" t="s">
        <v>77</v>
      </c>
      <c r="AC10" s="6" t="s">
        <v>78</v>
      </c>
      <c r="AD10" s="6" t="s">
        <v>77</v>
      </c>
      <c r="AE10" s="6" t="s">
        <v>77</v>
      </c>
      <c r="AF10" s="6" t="s">
        <v>77</v>
      </c>
      <c r="AG10" s="6" t="s">
        <v>77</v>
      </c>
      <c r="AH10" s="28" t="s">
        <v>77</v>
      </c>
      <c r="AI10" s="27" t="s">
        <v>77</v>
      </c>
      <c r="AJ10" s="6" t="s">
        <v>77</v>
      </c>
      <c r="AK10" s="6" t="s">
        <v>77</v>
      </c>
      <c r="AL10" s="6" t="s">
        <v>77</v>
      </c>
      <c r="AM10" s="6" t="s">
        <v>77</v>
      </c>
      <c r="AN10" s="6" t="s">
        <v>78</v>
      </c>
      <c r="AO10" s="6" t="s">
        <v>78</v>
      </c>
      <c r="AP10" s="6" t="s">
        <v>77</v>
      </c>
      <c r="AQ10" s="6" t="s">
        <v>77</v>
      </c>
      <c r="AR10" s="6" t="s">
        <v>77</v>
      </c>
      <c r="AS10" s="6" t="s">
        <v>77</v>
      </c>
      <c r="AT10" s="6" t="s">
        <v>77</v>
      </c>
      <c r="AU10" s="6" t="s">
        <v>77</v>
      </c>
      <c r="AV10" s="6" t="s">
        <v>77</v>
      </c>
      <c r="AW10" s="6" t="s">
        <v>77</v>
      </c>
      <c r="AX10" s="6" t="s">
        <v>77</v>
      </c>
      <c r="AY10" s="28" t="s">
        <v>78</v>
      </c>
      <c r="AZ10" s="27" t="s">
        <v>77</v>
      </c>
      <c r="BB10" s="6" t="s">
        <v>77</v>
      </c>
      <c r="BC10" s="6" t="s">
        <v>77</v>
      </c>
      <c r="BE10" s="6" t="s">
        <v>77</v>
      </c>
      <c r="BF10" s="6" t="s">
        <v>77</v>
      </c>
      <c r="BG10" s="6" t="s">
        <v>77</v>
      </c>
      <c r="BH10" s="6" t="s">
        <v>78</v>
      </c>
      <c r="BI10" s="6" t="s">
        <v>77</v>
      </c>
      <c r="BJ10" s="6" t="s">
        <v>77</v>
      </c>
      <c r="BL10" s="6" t="s">
        <v>77</v>
      </c>
      <c r="BM10" s="6" t="s">
        <v>77</v>
      </c>
      <c r="BN10" s="28" t="s">
        <v>77</v>
      </c>
    </row>
    <row r="11" spans="1:66" s="6" customFormat="1" ht="13.5">
      <c r="A11" s="5">
        <v>39749.5729398148</v>
      </c>
      <c r="B11" s="5" t="s">
        <v>138</v>
      </c>
      <c r="C11" s="27" t="s">
        <v>77</v>
      </c>
      <c r="D11" s="6" t="s">
        <v>77</v>
      </c>
      <c r="E11" s="6" t="s">
        <v>77</v>
      </c>
      <c r="F11" s="6" t="s">
        <v>77</v>
      </c>
      <c r="G11" s="6" t="s">
        <v>77</v>
      </c>
      <c r="H11" s="6" t="s">
        <v>77</v>
      </c>
      <c r="I11" s="6" t="s">
        <v>78</v>
      </c>
      <c r="J11" s="6" t="s">
        <v>77</v>
      </c>
      <c r="K11" s="6" t="s">
        <v>77</v>
      </c>
      <c r="L11" s="6" t="s">
        <v>77</v>
      </c>
      <c r="M11" s="6" t="s">
        <v>77</v>
      </c>
      <c r="N11" s="6" t="s">
        <v>77</v>
      </c>
      <c r="O11" s="28" t="s">
        <v>77</v>
      </c>
      <c r="P11" s="27" t="s">
        <v>77</v>
      </c>
      <c r="Q11" s="6" t="s">
        <v>77</v>
      </c>
      <c r="R11" s="6" t="s">
        <v>77</v>
      </c>
      <c r="S11" s="6" t="s">
        <v>78</v>
      </c>
      <c r="T11" s="6" t="s">
        <v>77</v>
      </c>
      <c r="U11" s="6" t="s">
        <v>77</v>
      </c>
      <c r="V11" s="6" t="s">
        <v>77</v>
      </c>
      <c r="W11" s="6" t="s">
        <v>77</v>
      </c>
      <c r="X11" s="6" t="s">
        <v>77</v>
      </c>
      <c r="Z11" s="6" t="s">
        <v>77</v>
      </c>
      <c r="AA11" s="6" t="s">
        <v>77</v>
      </c>
      <c r="AB11" s="6" t="s">
        <v>77</v>
      </c>
      <c r="AC11" s="6" t="s">
        <v>77</v>
      </c>
      <c r="AD11" s="6" t="s">
        <v>78</v>
      </c>
      <c r="AE11" s="6" t="s">
        <v>77</v>
      </c>
      <c r="AH11" s="28" t="s">
        <v>77</v>
      </c>
      <c r="AI11" s="27" t="s">
        <v>77</v>
      </c>
      <c r="AJ11" s="6" t="s">
        <v>77</v>
      </c>
      <c r="AK11" s="6" t="s">
        <v>77</v>
      </c>
      <c r="AL11" s="6" t="s">
        <v>77</v>
      </c>
      <c r="AM11" s="6" t="s">
        <v>77</v>
      </c>
      <c r="AN11" s="6" t="s">
        <v>77</v>
      </c>
      <c r="AO11" s="6" t="s">
        <v>77</v>
      </c>
      <c r="AP11" s="6" t="s">
        <v>77</v>
      </c>
      <c r="AQ11" s="6" t="s">
        <v>77</v>
      </c>
      <c r="AR11" s="6" t="s">
        <v>77</v>
      </c>
      <c r="AS11" s="6" t="s">
        <v>77</v>
      </c>
      <c r="AT11" s="6" t="s">
        <v>77</v>
      </c>
      <c r="AU11" s="6" t="s">
        <v>77</v>
      </c>
      <c r="AV11" s="6" t="s">
        <v>77</v>
      </c>
      <c r="AW11" s="6" t="s">
        <v>77</v>
      </c>
      <c r="AX11" s="6" t="s">
        <v>77</v>
      </c>
      <c r="AY11" s="28" t="s">
        <v>77</v>
      </c>
      <c r="AZ11" s="27" t="s">
        <v>77</v>
      </c>
      <c r="BA11" s="6" t="s">
        <v>77</v>
      </c>
      <c r="BB11" s="6" t="s">
        <v>77</v>
      </c>
      <c r="BC11" s="6" t="s">
        <v>77</v>
      </c>
      <c r="BD11" s="6" t="s">
        <v>77</v>
      </c>
      <c r="BF11" s="6" t="s">
        <v>77</v>
      </c>
      <c r="BG11" s="6" t="s">
        <v>77</v>
      </c>
      <c r="BH11" s="6" t="s">
        <v>77</v>
      </c>
      <c r="BI11" s="6" t="s">
        <v>77</v>
      </c>
      <c r="BK11" s="6" t="s">
        <v>77</v>
      </c>
      <c r="BL11" s="6" t="s">
        <v>77</v>
      </c>
      <c r="BM11" s="6" t="s">
        <v>77</v>
      </c>
      <c r="BN11" s="28" t="s">
        <v>77</v>
      </c>
    </row>
    <row r="12" spans="1:66" s="6" customFormat="1" ht="13.5">
      <c r="A12" s="5">
        <v>39750.4774652778</v>
      </c>
      <c r="B12" s="5" t="s">
        <v>138</v>
      </c>
      <c r="C12" s="27" t="s">
        <v>77</v>
      </c>
      <c r="D12" s="6" t="s">
        <v>77</v>
      </c>
      <c r="E12" s="6" t="s">
        <v>77</v>
      </c>
      <c r="F12" s="6" t="s">
        <v>77</v>
      </c>
      <c r="G12" s="6" t="s">
        <v>77</v>
      </c>
      <c r="H12" s="6" t="s">
        <v>77</v>
      </c>
      <c r="I12" s="6" t="s">
        <v>77</v>
      </c>
      <c r="J12" s="6" t="s">
        <v>77</v>
      </c>
      <c r="K12" s="6" t="s">
        <v>77</v>
      </c>
      <c r="L12" s="6" t="s">
        <v>77</v>
      </c>
      <c r="M12" s="6" t="s">
        <v>77</v>
      </c>
      <c r="N12" s="6" t="s">
        <v>77</v>
      </c>
      <c r="O12" s="28" t="s">
        <v>77</v>
      </c>
      <c r="P12" s="27" t="s">
        <v>77</v>
      </c>
      <c r="Q12" s="6" t="s">
        <v>77</v>
      </c>
      <c r="R12" s="6" t="s">
        <v>78</v>
      </c>
      <c r="S12" s="6" t="s">
        <v>77</v>
      </c>
      <c r="T12" s="6" t="s">
        <v>78</v>
      </c>
      <c r="U12" s="6" t="s">
        <v>78</v>
      </c>
      <c r="V12" s="6" t="s">
        <v>77</v>
      </c>
      <c r="W12" s="6" t="s">
        <v>78</v>
      </c>
      <c r="X12" s="6" t="s">
        <v>78</v>
      </c>
      <c r="Y12" s="6" t="s">
        <v>78</v>
      </c>
      <c r="Z12" s="6" t="s">
        <v>77</v>
      </c>
      <c r="AA12" s="6" t="s">
        <v>77</v>
      </c>
      <c r="AB12" s="6" t="s">
        <v>77</v>
      </c>
      <c r="AC12" s="6" t="s">
        <v>78</v>
      </c>
      <c r="AD12" s="6" t="s">
        <v>77</v>
      </c>
      <c r="AE12" s="6" t="s">
        <v>78</v>
      </c>
      <c r="AF12" s="6" t="s">
        <v>78</v>
      </c>
      <c r="AG12" s="6" t="s">
        <v>78</v>
      </c>
      <c r="AH12" s="28" t="s">
        <v>77</v>
      </c>
      <c r="AI12" s="27" t="s">
        <v>77</v>
      </c>
      <c r="AJ12" s="6" t="s">
        <v>77</v>
      </c>
      <c r="AK12" s="6" t="s">
        <v>77</v>
      </c>
      <c r="AL12" s="6" t="s">
        <v>77</v>
      </c>
      <c r="AM12" s="6" t="s">
        <v>77</v>
      </c>
      <c r="AN12" s="6" t="s">
        <v>78</v>
      </c>
      <c r="AO12" s="6" t="s">
        <v>78</v>
      </c>
      <c r="AP12" s="6" t="s">
        <v>77</v>
      </c>
      <c r="AQ12" s="6" t="s">
        <v>77</v>
      </c>
      <c r="AR12" s="6" t="s">
        <v>77</v>
      </c>
      <c r="AS12" s="6" t="s">
        <v>77</v>
      </c>
      <c r="AT12" s="6" t="s">
        <v>77</v>
      </c>
      <c r="AU12" s="6" t="s">
        <v>77</v>
      </c>
      <c r="AV12" s="6" t="s">
        <v>77</v>
      </c>
      <c r="AW12" s="6" t="s">
        <v>77</v>
      </c>
      <c r="AX12" s="6" t="s">
        <v>77</v>
      </c>
      <c r="AY12" s="28" t="s">
        <v>77</v>
      </c>
      <c r="AZ12" s="27" t="s">
        <v>77</v>
      </c>
      <c r="BA12" s="6" t="s">
        <v>77</v>
      </c>
      <c r="BB12" s="6" t="s">
        <v>77</v>
      </c>
      <c r="BD12" s="6" t="s">
        <v>77</v>
      </c>
      <c r="BE12" s="6" t="s">
        <v>77</v>
      </c>
      <c r="BF12" s="6" t="s">
        <v>77</v>
      </c>
      <c r="BG12" s="6" t="s">
        <v>77</v>
      </c>
      <c r="BH12" s="6" t="s">
        <v>77</v>
      </c>
      <c r="BI12" s="6" t="s">
        <v>77</v>
      </c>
      <c r="BJ12" s="6" t="s">
        <v>77</v>
      </c>
      <c r="BK12" s="6" t="s">
        <v>77</v>
      </c>
      <c r="BL12" s="6" t="s">
        <v>77</v>
      </c>
      <c r="BM12" s="6" t="s">
        <v>77</v>
      </c>
      <c r="BN12" s="28" t="s">
        <v>77</v>
      </c>
    </row>
    <row r="13" spans="1:66" s="6" customFormat="1" ht="13.5">
      <c r="A13" s="5">
        <v>39751.0701041667</v>
      </c>
      <c r="B13" s="5" t="s">
        <v>138</v>
      </c>
      <c r="C13" s="27" t="s">
        <v>77</v>
      </c>
      <c r="D13" s="6" t="s">
        <v>78</v>
      </c>
      <c r="E13" s="6" t="s">
        <v>77</v>
      </c>
      <c r="F13" s="6" t="s">
        <v>78</v>
      </c>
      <c r="G13" s="6" t="s">
        <v>78</v>
      </c>
      <c r="H13" s="6" t="s">
        <v>77</v>
      </c>
      <c r="I13" s="6" t="s">
        <v>77</v>
      </c>
      <c r="J13" s="6" t="s">
        <v>78</v>
      </c>
      <c r="K13" s="6" t="s">
        <v>78</v>
      </c>
      <c r="L13" s="6" t="s">
        <v>78</v>
      </c>
      <c r="M13" s="6" t="s">
        <v>78</v>
      </c>
      <c r="N13" s="6" t="s">
        <v>78</v>
      </c>
      <c r="O13" s="28" t="s">
        <v>77</v>
      </c>
      <c r="P13" s="27" t="s">
        <v>78</v>
      </c>
      <c r="Q13" s="6" t="s">
        <v>78</v>
      </c>
      <c r="R13" s="6" t="s">
        <v>77</v>
      </c>
      <c r="S13" s="6" t="s">
        <v>77</v>
      </c>
      <c r="T13" s="6" t="s">
        <v>77</v>
      </c>
      <c r="U13" s="6" t="s">
        <v>78</v>
      </c>
      <c r="V13" s="6" t="s">
        <v>78</v>
      </c>
      <c r="W13" s="6" t="s">
        <v>78</v>
      </c>
      <c r="X13" s="6" t="s">
        <v>78</v>
      </c>
      <c r="Y13" s="6" t="s">
        <v>78</v>
      </c>
      <c r="Z13" s="6" t="s">
        <v>78</v>
      </c>
      <c r="AA13" s="6" t="s">
        <v>78</v>
      </c>
      <c r="AB13" s="6" t="s">
        <v>78</v>
      </c>
      <c r="AC13" s="6" t="s">
        <v>78</v>
      </c>
      <c r="AD13" s="6" t="s">
        <v>78</v>
      </c>
      <c r="AE13" s="6" t="s">
        <v>78</v>
      </c>
      <c r="AF13" s="6" t="s">
        <v>78</v>
      </c>
      <c r="AG13" s="6" t="s">
        <v>78</v>
      </c>
      <c r="AH13" s="28" t="s">
        <v>78</v>
      </c>
      <c r="AI13" s="27" t="s">
        <v>77</v>
      </c>
      <c r="AJ13" s="6" t="s">
        <v>77</v>
      </c>
      <c r="AK13" s="6" t="s">
        <v>77</v>
      </c>
      <c r="AL13" s="6" t="s">
        <v>78</v>
      </c>
      <c r="AM13" s="6" t="s">
        <v>78</v>
      </c>
      <c r="AN13" s="6" t="s">
        <v>77</v>
      </c>
      <c r="AO13" s="6" t="s">
        <v>77</v>
      </c>
      <c r="AP13" s="6" t="s">
        <v>77</v>
      </c>
      <c r="AQ13" s="6" t="s">
        <v>77</v>
      </c>
      <c r="AR13" s="6" t="s">
        <v>77</v>
      </c>
      <c r="AS13" s="6" t="s">
        <v>77</v>
      </c>
      <c r="AT13" s="6" t="s">
        <v>77</v>
      </c>
      <c r="AU13" s="6" t="s">
        <v>78</v>
      </c>
      <c r="AV13" s="6" t="s">
        <v>78</v>
      </c>
      <c r="AW13" s="6" t="s">
        <v>77</v>
      </c>
      <c r="AX13" s="6" t="s">
        <v>77</v>
      </c>
      <c r="AY13" s="28" t="s">
        <v>77</v>
      </c>
      <c r="AZ13" s="27" t="s">
        <v>77</v>
      </c>
      <c r="BA13" s="6" t="s">
        <v>77</v>
      </c>
      <c r="BB13" s="6" t="s">
        <v>78</v>
      </c>
      <c r="BD13" s="6" t="s">
        <v>78</v>
      </c>
      <c r="BE13" s="6" t="s">
        <v>77</v>
      </c>
      <c r="BF13" s="6" t="s">
        <v>78</v>
      </c>
      <c r="BG13" s="6" t="s">
        <v>77</v>
      </c>
      <c r="BH13" s="6" t="s">
        <v>77</v>
      </c>
      <c r="BI13" s="6" t="s">
        <v>77</v>
      </c>
      <c r="BJ13" s="6" t="s">
        <v>77</v>
      </c>
      <c r="BK13" s="6" t="s">
        <v>77</v>
      </c>
      <c r="BL13" s="6" t="s">
        <v>78</v>
      </c>
      <c r="BM13" s="6" t="s">
        <v>78</v>
      </c>
      <c r="BN13" s="28" t="s">
        <v>77</v>
      </c>
    </row>
    <row r="14" spans="1:66" s="6" customFormat="1" ht="13.5">
      <c r="A14" s="5">
        <v>39751.1034953704</v>
      </c>
      <c r="B14" s="5" t="s">
        <v>138</v>
      </c>
      <c r="C14" s="27" t="s">
        <v>77</v>
      </c>
      <c r="D14" s="6" t="s">
        <v>77</v>
      </c>
      <c r="E14" s="6" t="s">
        <v>77</v>
      </c>
      <c r="F14" s="6" t="s">
        <v>77</v>
      </c>
      <c r="G14" s="6" t="s">
        <v>77</v>
      </c>
      <c r="H14" s="6" t="s">
        <v>77</v>
      </c>
      <c r="I14" s="6" t="s">
        <v>77</v>
      </c>
      <c r="J14" s="6" t="s">
        <v>77</v>
      </c>
      <c r="K14" s="6" t="s">
        <v>77</v>
      </c>
      <c r="L14" s="6" t="s">
        <v>77</v>
      </c>
      <c r="M14" s="6" t="s">
        <v>77</v>
      </c>
      <c r="N14" s="6" t="s">
        <v>77</v>
      </c>
      <c r="O14" s="28" t="s">
        <v>77</v>
      </c>
      <c r="P14" s="27" t="s">
        <v>77</v>
      </c>
      <c r="Q14" s="6" t="s">
        <v>77</v>
      </c>
      <c r="R14" s="6" t="s">
        <v>78</v>
      </c>
      <c r="S14" s="6" t="s">
        <v>78</v>
      </c>
      <c r="T14" s="6" t="s">
        <v>77</v>
      </c>
      <c r="U14" s="6" t="s">
        <v>77</v>
      </c>
      <c r="V14" s="6" t="s">
        <v>78</v>
      </c>
      <c r="W14" s="6" t="s">
        <v>78</v>
      </c>
      <c r="X14" s="6" t="s">
        <v>77</v>
      </c>
      <c r="Y14" s="6" t="s">
        <v>77</v>
      </c>
      <c r="Z14" s="6" t="s">
        <v>77</v>
      </c>
      <c r="AA14" s="6" t="s">
        <v>77</v>
      </c>
      <c r="AB14" s="6" t="s">
        <v>78</v>
      </c>
      <c r="AC14" s="6" t="s">
        <v>77</v>
      </c>
      <c r="AD14" s="6" t="s">
        <v>78</v>
      </c>
      <c r="AE14" s="6" t="s">
        <v>77</v>
      </c>
      <c r="AF14" s="6" t="s">
        <v>77</v>
      </c>
      <c r="AG14" s="6" t="s">
        <v>77</v>
      </c>
      <c r="AH14" s="28" t="s">
        <v>77</v>
      </c>
      <c r="AI14" s="27" t="s">
        <v>78</v>
      </c>
      <c r="AJ14" s="6" t="s">
        <v>77</v>
      </c>
      <c r="AK14" s="6" t="s">
        <v>77</v>
      </c>
      <c r="AL14" s="6" t="s">
        <v>77</v>
      </c>
      <c r="AM14" s="6" t="s">
        <v>77</v>
      </c>
      <c r="AN14" s="6" t="s">
        <v>78</v>
      </c>
      <c r="AO14" s="6" t="s">
        <v>78</v>
      </c>
      <c r="AP14" s="6" t="s">
        <v>77</v>
      </c>
      <c r="AQ14" s="6" t="s">
        <v>77</v>
      </c>
      <c r="AR14" s="6" t="s">
        <v>77</v>
      </c>
      <c r="AS14" s="6" t="s">
        <v>78</v>
      </c>
      <c r="AT14" s="6" t="s">
        <v>77</v>
      </c>
      <c r="AU14" s="6" t="s">
        <v>77</v>
      </c>
      <c r="AV14" s="6" t="s">
        <v>77</v>
      </c>
      <c r="AW14" s="6" t="s">
        <v>77</v>
      </c>
      <c r="AX14" s="6" t="s">
        <v>77</v>
      </c>
      <c r="AY14" s="28" t="s">
        <v>77</v>
      </c>
      <c r="AZ14" s="27" t="s">
        <v>78</v>
      </c>
      <c r="BA14" s="6" t="s">
        <v>78</v>
      </c>
      <c r="BB14" s="6" t="s">
        <v>77</v>
      </c>
      <c r="BC14" s="6" t="s">
        <v>78</v>
      </c>
      <c r="BD14" s="6" t="s">
        <v>78</v>
      </c>
      <c r="BE14" s="6" t="s">
        <v>77</v>
      </c>
      <c r="BF14" s="6" t="s">
        <v>77</v>
      </c>
      <c r="BG14" s="6" t="s">
        <v>77</v>
      </c>
      <c r="BH14" s="6" t="s">
        <v>77</v>
      </c>
      <c r="BI14" s="6" t="s">
        <v>77</v>
      </c>
      <c r="BJ14" s="6" t="s">
        <v>78</v>
      </c>
      <c r="BK14" s="6" t="s">
        <v>78</v>
      </c>
      <c r="BL14" s="6" t="s">
        <v>77</v>
      </c>
      <c r="BM14" s="6" t="s">
        <v>77</v>
      </c>
      <c r="BN14" s="28" t="s">
        <v>77</v>
      </c>
    </row>
    <row r="15" spans="1:66" s="6" customFormat="1" ht="13.5">
      <c r="A15" s="5">
        <v>39751.6441550926</v>
      </c>
      <c r="B15" s="5" t="s">
        <v>138</v>
      </c>
      <c r="C15" s="27" t="s">
        <v>77</v>
      </c>
      <c r="D15" s="6" t="s">
        <v>77</v>
      </c>
      <c r="E15" s="6" t="s">
        <v>77</v>
      </c>
      <c r="F15" s="6" t="s">
        <v>77</v>
      </c>
      <c r="G15" s="6" t="s">
        <v>77</v>
      </c>
      <c r="H15" s="6" t="s">
        <v>77</v>
      </c>
      <c r="I15" s="6" t="s">
        <v>77</v>
      </c>
      <c r="J15" s="6" t="s">
        <v>77</v>
      </c>
      <c r="K15" s="6" t="s">
        <v>77</v>
      </c>
      <c r="L15" s="6" t="s">
        <v>77</v>
      </c>
      <c r="M15" s="6" t="s">
        <v>77</v>
      </c>
      <c r="N15" s="6" t="s">
        <v>77</v>
      </c>
      <c r="O15" s="28" t="s">
        <v>77</v>
      </c>
      <c r="P15" s="27" t="s">
        <v>78</v>
      </c>
      <c r="Q15" s="6" t="s">
        <v>78</v>
      </c>
      <c r="R15" s="6" t="s">
        <v>78</v>
      </c>
      <c r="S15" s="6" t="s">
        <v>78</v>
      </c>
      <c r="T15" s="6" t="s">
        <v>78</v>
      </c>
      <c r="U15" s="6" t="s">
        <v>77</v>
      </c>
      <c r="V15" s="6" t="s">
        <v>77</v>
      </c>
      <c r="W15" s="6" t="s">
        <v>78</v>
      </c>
      <c r="X15" s="6" t="s">
        <v>78</v>
      </c>
      <c r="Y15" s="6" t="s">
        <v>78</v>
      </c>
      <c r="Z15" s="6" t="s">
        <v>78</v>
      </c>
      <c r="AA15" s="6" t="s">
        <v>78</v>
      </c>
      <c r="AB15" s="6" t="s">
        <v>77</v>
      </c>
      <c r="AC15" s="6" t="s">
        <v>77</v>
      </c>
      <c r="AD15" s="6" t="s">
        <v>78</v>
      </c>
      <c r="AE15" s="6" t="s">
        <v>78</v>
      </c>
      <c r="AF15" s="6" t="s">
        <v>78</v>
      </c>
      <c r="AG15" s="6" t="s">
        <v>78</v>
      </c>
      <c r="AH15" s="28" t="s">
        <v>78</v>
      </c>
      <c r="AI15" s="27" t="s">
        <v>78</v>
      </c>
      <c r="AJ15" s="6" t="s">
        <v>77</v>
      </c>
      <c r="AK15" s="6" t="s">
        <v>77</v>
      </c>
      <c r="AL15" s="6" t="s">
        <v>77</v>
      </c>
      <c r="AM15" s="6" t="s">
        <v>77</v>
      </c>
      <c r="AN15" s="6" t="s">
        <v>78</v>
      </c>
      <c r="AO15" s="6" t="s">
        <v>77</v>
      </c>
      <c r="AP15" s="6" t="s">
        <v>77</v>
      </c>
      <c r="AQ15" s="6" t="s">
        <v>77</v>
      </c>
      <c r="AR15" s="6" t="s">
        <v>77</v>
      </c>
      <c r="AS15" s="6" t="s">
        <v>77</v>
      </c>
      <c r="AT15" s="6" t="s">
        <v>77</v>
      </c>
      <c r="AU15" s="6" t="s">
        <v>78</v>
      </c>
      <c r="AV15" s="6" t="s">
        <v>77</v>
      </c>
      <c r="AW15" s="6" t="s">
        <v>77</v>
      </c>
      <c r="AX15" s="6" t="s">
        <v>77</v>
      </c>
      <c r="AY15" s="28" t="s">
        <v>77</v>
      </c>
      <c r="AZ15" s="27" t="s">
        <v>78</v>
      </c>
      <c r="BA15" s="6" t="s">
        <v>78</v>
      </c>
      <c r="BB15" s="6" t="s">
        <v>77</v>
      </c>
      <c r="BC15" s="6" t="s">
        <v>78</v>
      </c>
      <c r="BD15" s="6" t="s">
        <v>78</v>
      </c>
      <c r="BE15" s="6" t="s">
        <v>78</v>
      </c>
      <c r="BF15" s="6" t="s">
        <v>77</v>
      </c>
      <c r="BG15" s="6" t="s">
        <v>78</v>
      </c>
      <c r="BH15" s="6" t="s">
        <v>78</v>
      </c>
      <c r="BI15" s="6" t="s">
        <v>78</v>
      </c>
      <c r="BJ15" s="6" t="s">
        <v>78</v>
      </c>
      <c r="BK15" s="6" t="s">
        <v>78</v>
      </c>
      <c r="BL15" s="6" t="s">
        <v>78</v>
      </c>
      <c r="BM15" s="6" t="s">
        <v>78</v>
      </c>
      <c r="BN15" s="28" t="s">
        <v>78</v>
      </c>
    </row>
    <row r="16" spans="1:66" s="6" customFormat="1" ht="13.5">
      <c r="A16" s="5">
        <v>39752.9127777778</v>
      </c>
      <c r="B16" s="5" t="s">
        <v>138</v>
      </c>
      <c r="C16" s="27" t="s">
        <v>77</v>
      </c>
      <c r="E16" s="6" t="s">
        <v>77</v>
      </c>
      <c r="F16" s="6" t="s">
        <v>78</v>
      </c>
      <c r="G16" s="6" t="s">
        <v>77</v>
      </c>
      <c r="H16" s="6" t="s">
        <v>77</v>
      </c>
      <c r="I16" s="6" t="s">
        <v>77</v>
      </c>
      <c r="J16" s="6" t="s">
        <v>78</v>
      </c>
      <c r="K16" s="6" t="s">
        <v>77</v>
      </c>
      <c r="L16" s="6" t="s">
        <v>77</v>
      </c>
      <c r="M16" s="6" t="s">
        <v>77</v>
      </c>
      <c r="N16" s="6" t="s">
        <v>77</v>
      </c>
      <c r="O16" s="28" t="s">
        <v>77</v>
      </c>
      <c r="P16" s="27" t="s">
        <v>77</v>
      </c>
      <c r="Q16" s="6" t="s">
        <v>77</v>
      </c>
      <c r="R16" s="6" t="s">
        <v>77</v>
      </c>
      <c r="S16" s="6" t="s">
        <v>77</v>
      </c>
      <c r="T16" s="6" t="s">
        <v>77</v>
      </c>
      <c r="U16" s="6" t="s">
        <v>77</v>
      </c>
      <c r="V16" s="6" t="s">
        <v>77</v>
      </c>
      <c r="X16" s="6" t="s">
        <v>78</v>
      </c>
      <c r="Y16" s="6" t="s">
        <v>78</v>
      </c>
      <c r="Z16" s="6" t="s">
        <v>77</v>
      </c>
      <c r="AA16" s="6" t="s">
        <v>77</v>
      </c>
      <c r="AE16" s="6" t="s">
        <v>77</v>
      </c>
      <c r="AG16" s="6" t="s">
        <v>77</v>
      </c>
      <c r="AH16" s="28" t="s">
        <v>77</v>
      </c>
      <c r="AI16" s="27" t="s">
        <v>77</v>
      </c>
      <c r="AJ16" s="6" t="s">
        <v>77</v>
      </c>
      <c r="AK16" s="6" t="s">
        <v>77</v>
      </c>
      <c r="AL16" s="6" t="s">
        <v>77</v>
      </c>
      <c r="AM16" s="6" t="s">
        <v>77</v>
      </c>
      <c r="AN16" s="6" t="s">
        <v>77</v>
      </c>
      <c r="AO16" s="6" t="s">
        <v>77</v>
      </c>
      <c r="AP16" s="6" t="s">
        <v>77</v>
      </c>
      <c r="AQ16" s="6" t="s">
        <v>77</v>
      </c>
      <c r="AR16" s="6" t="s">
        <v>77</v>
      </c>
      <c r="AT16" s="6" t="s">
        <v>77</v>
      </c>
      <c r="AV16" s="6" t="s">
        <v>77</v>
      </c>
      <c r="AW16" s="6" t="s">
        <v>77</v>
      </c>
      <c r="AX16" s="6" t="s">
        <v>77</v>
      </c>
      <c r="AY16" s="28" t="s">
        <v>77</v>
      </c>
      <c r="AZ16" s="27" t="s">
        <v>77</v>
      </c>
      <c r="BA16" s="6" t="s">
        <v>77</v>
      </c>
      <c r="BB16" s="6" t="s">
        <v>77</v>
      </c>
      <c r="BC16" s="6" t="s">
        <v>77</v>
      </c>
      <c r="BD16" s="6" t="s">
        <v>77</v>
      </c>
      <c r="BE16" s="6" t="s">
        <v>77</v>
      </c>
      <c r="BF16" s="6" t="s">
        <v>77</v>
      </c>
      <c r="BG16" s="6" t="s">
        <v>77</v>
      </c>
      <c r="BH16" s="6" t="s">
        <v>77</v>
      </c>
      <c r="BI16" s="6" t="s">
        <v>77</v>
      </c>
      <c r="BJ16" s="6" t="s">
        <v>77</v>
      </c>
      <c r="BK16" s="6" t="s">
        <v>77</v>
      </c>
      <c r="BL16" s="6" t="s">
        <v>77</v>
      </c>
      <c r="BM16" s="6" t="s">
        <v>77</v>
      </c>
      <c r="BN16" s="28" t="s">
        <v>77</v>
      </c>
    </row>
    <row r="17" spans="1:66" s="8" customFormat="1" ht="12.75" customHeight="1">
      <c r="A17" s="7">
        <v>39738.520162037</v>
      </c>
      <c r="B17" s="7" t="s">
        <v>139</v>
      </c>
      <c r="C17" s="29" t="s">
        <v>77</v>
      </c>
      <c r="D17" s="8" t="s">
        <v>78</v>
      </c>
      <c r="E17" s="8" t="s">
        <v>77</v>
      </c>
      <c r="F17" s="8" t="s">
        <v>77</v>
      </c>
      <c r="G17" s="8" t="s">
        <v>77</v>
      </c>
      <c r="H17" s="8" t="s">
        <v>77</v>
      </c>
      <c r="I17" s="8" t="s">
        <v>78</v>
      </c>
      <c r="J17" s="8" t="s">
        <v>77</v>
      </c>
      <c r="K17" s="8" t="s">
        <v>78</v>
      </c>
      <c r="L17" s="8" t="s">
        <v>77</v>
      </c>
      <c r="M17" s="8" t="s">
        <v>77</v>
      </c>
      <c r="N17" s="8" t="s">
        <v>78</v>
      </c>
      <c r="O17" s="30" t="s">
        <v>78</v>
      </c>
      <c r="P17" s="29" t="s">
        <v>77</v>
      </c>
      <c r="Q17" s="8" t="s">
        <v>77</v>
      </c>
      <c r="R17" s="8" t="s">
        <v>77</v>
      </c>
      <c r="S17" s="8" t="s">
        <v>77</v>
      </c>
      <c r="T17" s="8" t="s">
        <v>77</v>
      </c>
      <c r="U17" s="8" t="s">
        <v>77</v>
      </c>
      <c r="V17" s="8" t="s">
        <v>78</v>
      </c>
      <c r="W17" s="8" t="s">
        <v>77</v>
      </c>
      <c r="X17" s="8" t="s">
        <v>77</v>
      </c>
      <c r="Y17" s="8" t="s">
        <v>77</v>
      </c>
      <c r="Z17" s="8" t="s">
        <v>77</v>
      </c>
      <c r="AA17" s="8" t="s">
        <v>77</v>
      </c>
      <c r="AB17" s="8" t="s">
        <v>77</v>
      </c>
      <c r="AC17" s="8" t="s">
        <v>77</v>
      </c>
      <c r="AD17" s="8" t="s">
        <v>77</v>
      </c>
      <c r="AE17" s="8" t="s">
        <v>77</v>
      </c>
      <c r="AF17" s="8" t="s">
        <v>77</v>
      </c>
      <c r="AG17" s="8" t="s">
        <v>77</v>
      </c>
      <c r="AH17" s="30" t="s">
        <v>77</v>
      </c>
      <c r="AI17" s="29" t="s">
        <v>77</v>
      </c>
      <c r="AJ17" s="8" t="s">
        <v>77</v>
      </c>
      <c r="AK17" s="8" t="s">
        <v>77</v>
      </c>
      <c r="AL17" s="8" t="s">
        <v>77</v>
      </c>
      <c r="AM17" s="8" t="s">
        <v>77</v>
      </c>
      <c r="AN17" s="8" t="s">
        <v>77</v>
      </c>
      <c r="AO17" s="8" t="s">
        <v>77</v>
      </c>
      <c r="AP17" s="8" t="s">
        <v>77</v>
      </c>
      <c r="AQ17" s="8" t="s">
        <v>77</v>
      </c>
      <c r="AR17" s="8" t="s">
        <v>77</v>
      </c>
      <c r="AS17" s="8" t="s">
        <v>77</v>
      </c>
      <c r="AT17" s="8" t="s">
        <v>77</v>
      </c>
      <c r="AU17" s="8" t="s">
        <v>77</v>
      </c>
      <c r="AV17" s="8" t="s">
        <v>77</v>
      </c>
      <c r="AW17" s="8" t="s">
        <v>77</v>
      </c>
      <c r="AX17" s="8" t="s">
        <v>77</v>
      </c>
      <c r="AY17" s="30" t="s">
        <v>77</v>
      </c>
      <c r="AZ17" s="29" t="s">
        <v>77</v>
      </c>
      <c r="BA17" s="8" t="s">
        <v>77</v>
      </c>
      <c r="BB17" s="8" t="s">
        <v>78</v>
      </c>
      <c r="BC17" s="8" t="s">
        <v>77</v>
      </c>
      <c r="BD17" s="8" t="s">
        <v>78</v>
      </c>
      <c r="BE17" s="8" t="s">
        <v>77</v>
      </c>
      <c r="BF17" s="8" t="s">
        <v>78</v>
      </c>
      <c r="BG17" s="8" t="s">
        <v>77</v>
      </c>
      <c r="BH17" s="8" t="s">
        <v>77</v>
      </c>
      <c r="BI17" s="8" t="s">
        <v>77</v>
      </c>
      <c r="BJ17" s="8" t="s">
        <v>78</v>
      </c>
      <c r="BK17" s="8" t="s">
        <v>77</v>
      </c>
      <c r="BL17" s="8" t="s">
        <v>77</v>
      </c>
      <c r="BM17" s="8" t="s">
        <v>77</v>
      </c>
      <c r="BN17" s="30" t="s">
        <v>77</v>
      </c>
    </row>
    <row r="18" spans="1:66" s="8" customFormat="1" ht="12.75" customHeight="1">
      <c r="A18" s="7">
        <v>39739.3100694444</v>
      </c>
      <c r="B18" s="7" t="s">
        <v>139</v>
      </c>
      <c r="C18" s="29" t="s">
        <v>77</v>
      </c>
      <c r="D18" s="8" t="s">
        <v>77</v>
      </c>
      <c r="E18" s="8" t="s">
        <v>77</v>
      </c>
      <c r="F18" s="8" t="s">
        <v>78</v>
      </c>
      <c r="G18" s="8" t="s">
        <v>77</v>
      </c>
      <c r="H18" s="8" t="s">
        <v>78</v>
      </c>
      <c r="I18" s="8" t="s">
        <v>78</v>
      </c>
      <c r="J18" s="8" t="s">
        <v>78</v>
      </c>
      <c r="K18" s="8" t="s">
        <v>78</v>
      </c>
      <c r="L18" s="8" t="s">
        <v>78</v>
      </c>
      <c r="M18" s="8" t="s">
        <v>78</v>
      </c>
      <c r="N18" s="8" t="s">
        <v>78</v>
      </c>
      <c r="O18" s="30" t="s">
        <v>78</v>
      </c>
      <c r="P18" s="29" t="s">
        <v>77</v>
      </c>
      <c r="Q18" s="8" t="s">
        <v>77</v>
      </c>
      <c r="R18" s="8" t="s">
        <v>77</v>
      </c>
      <c r="S18" s="8" t="s">
        <v>77</v>
      </c>
      <c r="T18" s="8" t="s">
        <v>77</v>
      </c>
      <c r="U18" s="8" t="s">
        <v>77</v>
      </c>
      <c r="V18" s="8" t="s">
        <v>77</v>
      </c>
      <c r="W18" s="8" t="s">
        <v>78</v>
      </c>
      <c r="X18" s="8" t="s">
        <v>77</v>
      </c>
      <c r="Y18" s="8" t="s">
        <v>78</v>
      </c>
      <c r="Z18" s="8" t="s">
        <v>78</v>
      </c>
      <c r="AA18" s="8" t="s">
        <v>77</v>
      </c>
      <c r="AB18" s="8" t="s">
        <v>78</v>
      </c>
      <c r="AC18" s="8" t="s">
        <v>78</v>
      </c>
      <c r="AD18" s="8" t="s">
        <v>78</v>
      </c>
      <c r="AE18" s="8" t="s">
        <v>78</v>
      </c>
      <c r="AF18" s="8" t="s">
        <v>78</v>
      </c>
      <c r="AG18" s="8" t="s">
        <v>77</v>
      </c>
      <c r="AH18" s="30" t="s">
        <v>77</v>
      </c>
      <c r="AI18" s="29" t="s">
        <v>77</v>
      </c>
      <c r="AJ18" s="8" t="s">
        <v>78</v>
      </c>
      <c r="AK18" s="8" t="s">
        <v>78</v>
      </c>
      <c r="AL18" s="8" t="s">
        <v>78</v>
      </c>
      <c r="AM18" s="8" t="s">
        <v>78</v>
      </c>
      <c r="AN18" s="8" t="s">
        <v>78</v>
      </c>
      <c r="AO18" s="8" t="s">
        <v>78</v>
      </c>
      <c r="AP18" s="8" t="s">
        <v>77</v>
      </c>
      <c r="AQ18" s="8" t="s">
        <v>77</v>
      </c>
      <c r="AR18" s="8" t="s">
        <v>77</v>
      </c>
      <c r="AS18" s="8" t="s">
        <v>77</v>
      </c>
      <c r="AT18" s="8" t="s">
        <v>78</v>
      </c>
      <c r="AU18" s="8" t="s">
        <v>78</v>
      </c>
      <c r="AV18" s="8" t="s">
        <v>77</v>
      </c>
      <c r="AW18" s="8" t="s">
        <v>77</v>
      </c>
      <c r="AX18" s="8" t="s">
        <v>77</v>
      </c>
      <c r="AY18" s="30" t="s">
        <v>78</v>
      </c>
      <c r="AZ18" s="29" t="s">
        <v>78</v>
      </c>
      <c r="BA18" s="8" t="s">
        <v>78</v>
      </c>
      <c r="BB18" s="8" t="s">
        <v>77</v>
      </c>
      <c r="BC18" s="8" t="s">
        <v>77</v>
      </c>
      <c r="BD18" s="8" t="s">
        <v>78</v>
      </c>
      <c r="BE18" s="8" t="s">
        <v>77</v>
      </c>
      <c r="BF18" s="8" t="s">
        <v>78</v>
      </c>
      <c r="BG18" s="8" t="s">
        <v>78</v>
      </c>
      <c r="BH18" s="8" t="s">
        <v>77</v>
      </c>
      <c r="BI18" s="8" t="s">
        <v>78</v>
      </c>
      <c r="BJ18" s="8" t="s">
        <v>78</v>
      </c>
      <c r="BK18" s="8" t="s">
        <v>77</v>
      </c>
      <c r="BL18" s="8" t="s">
        <v>77</v>
      </c>
      <c r="BM18" s="8" t="s">
        <v>77</v>
      </c>
      <c r="BN18" s="30" t="s">
        <v>77</v>
      </c>
    </row>
    <row r="19" spans="1:66" s="8" customFormat="1" ht="12.75" customHeight="1">
      <c r="A19" s="7">
        <v>39739.6143287037</v>
      </c>
      <c r="B19" s="7" t="s">
        <v>139</v>
      </c>
      <c r="C19" s="29" t="s">
        <v>77</v>
      </c>
      <c r="D19" s="8" t="s">
        <v>78</v>
      </c>
      <c r="E19" s="8" t="s">
        <v>77</v>
      </c>
      <c r="F19" s="8" t="s">
        <v>77</v>
      </c>
      <c r="G19" s="8" t="s">
        <v>77</v>
      </c>
      <c r="H19" s="8" t="s">
        <v>77</v>
      </c>
      <c r="I19" s="8" t="s">
        <v>78</v>
      </c>
      <c r="J19" s="8" t="s">
        <v>78</v>
      </c>
      <c r="K19" s="8" t="s">
        <v>77</v>
      </c>
      <c r="L19" s="8" t="s">
        <v>77</v>
      </c>
      <c r="M19" s="8" t="s">
        <v>77</v>
      </c>
      <c r="N19" s="8" t="s">
        <v>78</v>
      </c>
      <c r="O19" s="30" t="s">
        <v>78</v>
      </c>
      <c r="P19" s="29" t="s">
        <v>77</v>
      </c>
      <c r="Q19" s="8" t="s">
        <v>77</v>
      </c>
      <c r="R19" s="8" t="s">
        <v>77</v>
      </c>
      <c r="S19" s="8" t="s">
        <v>77</v>
      </c>
      <c r="T19" s="8" t="s">
        <v>77</v>
      </c>
      <c r="U19" s="8" t="s">
        <v>77</v>
      </c>
      <c r="V19" s="8" t="s">
        <v>78</v>
      </c>
      <c r="W19" s="8" t="s">
        <v>77</v>
      </c>
      <c r="X19" s="8" t="s">
        <v>77</v>
      </c>
      <c r="Y19" s="8" t="s">
        <v>77</v>
      </c>
      <c r="Z19" s="8" t="s">
        <v>77</v>
      </c>
      <c r="AA19" s="8" t="s">
        <v>78</v>
      </c>
      <c r="AB19" s="8" t="s">
        <v>77</v>
      </c>
      <c r="AC19" s="8" t="s">
        <v>77</v>
      </c>
      <c r="AD19" s="8" t="s">
        <v>77</v>
      </c>
      <c r="AE19" s="8" t="s">
        <v>77</v>
      </c>
      <c r="AF19" s="8" t="s">
        <v>77</v>
      </c>
      <c r="AG19" s="8" t="s">
        <v>78</v>
      </c>
      <c r="AH19" s="30" t="s">
        <v>77</v>
      </c>
      <c r="AI19" s="29" t="s">
        <v>77</v>
      </c>
      <c r="AJ19" s="8" t="s">
        <v>77</v>
      </c>
      <c r="AK19" s="8" t="s">
        <v>77</v>
      </c>
      <c r="AL19" s="8" t="s">
        <v>77</v>
      </c>
      <c r="AM19" s="8" t="s">
        <v>77</v>
      </c>
      <c r="AN19" s="8" t="s">
        <v>77</v>
      </c>
      <c r="AO19" s="8" t="s">
        <v>78</v>
      </c>
      <c r="AP19" s="8" t="s">
        <v>77</v>
      </c>
      <c r="AQ19" s="8" t="s">
        <v>77</v>
      </c>
      <c r="AR19" s="8" t="s">
        <v>77</v>
      </c>
      <c r="AS19" s="8" t="s">
        <v>78</v>
      </c>
      <c r="AT19" s="8" t="s">
        <v>77</v>
      </c>
      <c r="AU19" s="8" t="s">
        <v>77</v>
      </c>
      <c r="AV19" s="8" t="s">
        <v>77</v>
      </c>
      <c r="AW19" s="8" t="s">
        <v>77</v>
      </c>
      <c r="AX19" s="8" t="s">
        <v>77</v>
      </c>
      <c r="AY19" s="30" t="s">
        <v>77</v>
      </c>
      <c r="AZ19" s="29" t="s">
        <v>77</v>
      </c>
      <c r="BA19" s="8" t="s">
        <v>78</v>
      </c>
      <c r="BB19" s="8" t="s">
        <v>77</v>
      </c>
      <c r="BC19" s="8" t="s">
        <v>77</v>
      </c>
      <c r="BD19" s="8" t="s">
        <v>77</v>
      </c>
      <c r="BE19" s="8" t="s">
        <v>77</v>
      </c>
      <c r="BF19" s="8" t="s">
        <v>77</v>
      </c>
      <c r="BG19" s="8" t="s">
        <v>77</v>
      </c>
      <c r="BH19" s="8" t="s">
        <v>77</v>
      </c>
      <c r="BI19" s="8" t="s">
        <v>77</v>
      </c>
      <c r="BJ19" s="8" t="s">
        <v>77</v>
      </c>
      <c r="BK19" s="8" t="s">
        <v>77</v>
      </c>
      <c r="BL19" s="8" t="s">
        <v>77</v>
      </c>
      <c r="BM19" s="8" t="s">
        <v>77</v>
      </c>
      <c r="BN19" s="30" t="s">
        <v>77</v>
      </c>
    </row>
    <row r="20" spans="1:66" s="8" customFormat="1" ht="12.75" customHeight="1">
      <c r="A20" s="7">
        <v>39740.9994907407</v>
      </c>
      <c r="B20" s="7" t="s">
        <v>139</v>
      </c>
      <c r="C20" s="29" t="s">
        <v>77</v>
      </c>
      <c r="D20" s="8" t="s">
        <v>77</v>
      </c>
      <c r="E20" s="8" t="s">
        <v>77</v>
      </c>
      <c r="F20" s="8" t="s">
        <v>78</v>
      </c>
      <c r="G20" s="8" t="s">
        <v>77</v>
      </c>
      <c r="H20" s="8" t="s">
        <v>77</v>
      </c>
      <c r="I20" s="8" t="s">
        <v>77</v>
      </c>
      <c r="J20" s="8" t="s">
        <v>78</v>
      </c>
      <c r="K20" s="8" t="s">
        <v>77</v>
      </c>
      <c r="L20" s="8" t="s">
        <v>77</v>
      </c>
      <c r="M20" s="8" t="s">
        <v>78</v>
      </c>
      <c r="N20" s="8" t="s">
        <v>78</v>
      </c>
      <c r="O20" s="30" t="s">
        <v>78</v>
      </c>
      <c r="P20" s="29" t="s">
        <v>77</v>
      </c>
      <c r="Q20" s="8" t="s">
        <v>77</v>
      </c>
      <c r="R20" s="8" t="s">
        <v>77</v>
      </c>
      <c r="S20" s="8" t="s">
        <v>77</v>
      </c>
      <c r="T20" s="8" t="s">
        <v>77</v>
      </c>
      <c r="U20" s="8" t="s">
        <v>77</v>
      </c>
      <c r="V20" s="8" t="s">
        <v>77</v>
      </c>
      <c r="W20" s="8" t="s">
        <v>77</v>
      </c>
      <c r="X20" s="8" t="s">
        <v>77</v>
      </c>
      <c r="Y20" s="8" t="s">
        <v>77</v>
      </c>
      <c r="Z20" s="8" t="s">
        <v>77</v>
      </c>
      <c r="AA20" s="8" t="s">
        <v>77</v>
      </c>
      <c r="AB20" s="8" t="s">
        <v>77</v>
      </c>
      <c r="AC20" s="8" t="s">
        <v>77</v>
      </c>
      <c r="AD20" s="8" t="s">
        <v>77</v>
      </c>
      <c r="AE20" s="8" t="s">
        <v>77</v>
      </c>
      <c r="AF20" s="8" t="s">
        <v>77</v>
      </c>
      <c r="AG20" s="8" t="s">
        <v>77</v>
      </c>
      <c r="AH20" s="30" t="s">
        <v>77</v>
      </c>
      <c r="AI20" s="29" t="s">
        <v>77</v>
      </c>
      <c r="AJ20" s="8" t="s">
        <v>77</v>
      </c>
      <c r="AK20" s="8" t="s">
        <v>77</v>
      </c>
      <c r="AL20" s="8" t="s">
        <v>77</v>
      </c>
      <c r="AM20" s="8" t="s">
        <v>77</v>
      </c>
      <c r="AN20" s="8" t="s">
        <v>77</v>
      </c>
      <c r="AO20" s="8" t="s">
        <v>77</v>
      </c>
      <c r="AP20" s="8" t="s">
        <v>77</v>
      </c>
      <c r="AQ20" s="8" t="s">
        <v>77</v>
      </c>
      <c r="AR20" s="8" t="s">
        <v>77</v>
      </c>
      <c r="AS20" s="8" t="s">
        <v>77</v>
      </c>
      <c r="AT20" s="8" t="s">
        <v>77</v>
      </c>
      <c r="AU20" s="8" t="s">
        <v>77</v>
      </c>
      <c r="AV20" s="8" t="s">
        <v>77</v>
      </c>
      <c r="AW20" s="8" t="s">
        <v>77</v>
      </c>
      <c r="AX20" s="8" t="s">
        <v>77</v>
      </c>
      <c r="AY20" s="30" t="s">
        <v>77</v>
      </c>
      <c r="AZ20" s="29" t="s">
        <v>77</v>
      </c>
      <c r="BA20" s="8" t="s">
        <v>77</v>
      </c>
      <c r="BB20" s="8" t="s">
        <v>77</v>
      </c>
      <c r="BC20" s="8" t="s">
        <v>77</v>
      </c>
      <c r="BD20" s="8" t="s">
        <v>77</v>
      </c>
      <c r="BE20" s="8" t="s">
        <v>77</v>
      </c>
      <c r="BF20" s="8" t="s">
        <v>77</v>
      </c>
      <c r="BG20" s="8" t="s">
        <v>77</v>
      </c>
      <c r="BH20" s="8" t="s">
        <v>77</v>
      </c>
      <c r="BI20" s="8" t="s">
        <v>77</v>
      </c>
      <c r="BJ20" s="8" t="s">
        <v>77</v>
      </c>
      <c r="BK20" s="8" t="s">
        <v>77</v>
      </c>
      <c r="BL20" s="8" t="s">
        <v>77</v>
      </c>
      <c r="BM20" s="8" t="s">
        <v>78</v>
      </c>
      <c r="BN20" s="30" t="s">
        <v>77</v>
      </c>
    </row>
    <row r="21" spans="1:66" s="8" customFormat="1" ht="12.75" customHeight="1">
      <c r="A21" s="7">
        <v>39741.814537037</v>
      </c>
      <c r="B21" s="7" t="s">
        <v>139</v>
      </c>
      <c r="C21" s="29" t="s">
        <v>77</v>
      </c>
      <c r="D21" s="8" t="s">
        <v>77</v>
      </c>
      <c r="E21" s="8" t="s">
        <v>77</v>
      </c>
      <c r="F21" s="8" t="s">
        <v>77</v>
      </c>
      <c r="G21" s="8" t="s">
        <v>77</v>
      </c>
      <c r="H21" s="8" t="s">
        <v>77</v>
      </c>
      <c r="I21" s="8" t="s">
        <v>77</v>
      </c>
      <c r="J21" s="8" t="s">
        <v>77</v>
      </c>
      <c r="K21" s="8" t="s">
        <v>77</v>
      </c>
      <c r="L21" s="8" t="s">
        <v>77</v>
      </c>
      <c r="M21" s="8" t="s">
        <v>77</v>
      </c>
      <c r="N21" s="8" t="s">
        <v>77</v>
      </c>
      <c r="O21" s="30" t="s">
        <v>77</v>
      </c>
      <c r="P21" s="29" t="s">
        <v>78</v>
      </c>
      <c r="Q21" s="8" t="s">
        <v>78</v>
      </c>
      <c r="R21" s="8" t="s">
        <v>78</v>
      </c>
      <c r="S21" s="8" t="s">
        <v>78</v>
      </c>
      <c r="T21" s="8" t="s">
        <v>78</v>
      </c>
      <c r="U21" s="8" t="s">
        <v>78</v>
      </c>
      <c r="V21" s="8" t="s">
        <v>78</v>
      </c>
      <c r="W21" s="8" t="s">
        <v>78</v>
      </c>
      <c r="X21" s="8" t="s">
        <v>78</v>
      </c>
      <c r="Y21" s="8" t="s">
        <v>77</v>
      </c>
      <c r="Z21" s="8" t="s">
        <v>78</v>
      </c>
      <c r="AA21" s="8" t="s">
        <v>78</v>
      </c>
      <c r="AB21" s="8" t="s">
        <v>78</v>
      </c>
      <c r="AC21" s="8" t="s">
        <v>78</v>
      </c>
      <c r="AD21" s="8" t="s">
        <v>78</v>
      </c>
      <c r="AE21" s="8" t="s">
        <v>78</v>
      </c>
      <c r="AF21" s="8" t="s">
        <v>78</v>
      </c>
      <c r="AG21" s="8" t="s">
        <v>78</v>
      </c>
      <c r="AH21" s="30" t="s">
        <v>78</v>
      </c>
      <c r="AI21" s="29" t="s">
        <v>77</v>
      </c>
      <c r="AJ21" s="8" t="s">
        <v>77</v>
      </c>
      <c r="AK21" s="8" t="s">
        <v>77</v>
      </c>
      <c r="AL21" s="8" t="s">
        <v>77</v>
      </c>
      <c r="AM21" s="8" t="s">
        <v>77</v>
      </c>
      <c r="AN21" s="8" t="s">
        <v>77</v>
      </c>
      <c r="AO21" s="8" t="s">
        <v>78</v>
      </c>
      <c r="AP21" s="8" t="s">
        <v>77</v>
      </c>
      <c r="AQ21" s="8" t="s">
        <v>77</v>
      </c>
      <c r="AR21" s="8" t="s">
        <v>77</v>
      </c>
      <c r="AS21" s="8" t="s">
        <v>77</v>
      </c>
      <c r="AT21" s="8" t="s">
        <v>77</v>
      </c>
      <c r="AU21" s="8" t="s">
        <v>77</v>
      </c>
      <c r="AV21" s="8" t="s">
        <v>78</v>
      </c>
      <c r="AW21" s="8" t="s">
        <v>77</v>
      </c>
      <c r="AX21" s="8" t="s">
        <v>77</v>
      </c>
      <c r="AY21" s="30" t="s">
        <v>77</v>
      </c>
      <c r="AZ21" s="29" t="s">
        <v>77</v>
      </c>
      <c r="BA21" s="8" t="s">
        <v>77</v>
      </c>
      <c r="BB21" s="8" t="s">
        <v>77</v>
      </c>
      <c r="BC21" s="8" t="s">
        <v>78</v>
      </c>
      <c r="BD21" s="8" t="s">
        <v>77</v>
      </c>
      <c r="BE21" s="8" t="s">
        <v>77</v>
      </c>
      <c r="BF21" s="8" t="s">
        <v>78</v>
      </c>
      <c r="BG21" s="8" t="s">
        <v>77</v>
      </c>
      <c r="BH21" s="8" t="s">
        <v>77</v>
      </c>
      <c r="BI21" s="8" t="s">
        <v>77</v>
      </c>
      <c r="BJ21" s="8" t="s">
        <v>77</v>
      </c>
      <c r="BK21" s="8" t="s">
        <v>77</v>
      </c>
      <c r="BL21" s="8" t="s">
        <v>77</v>
      </c>
      <c r="BM21" s="8" t="s">
        <v>78</v>
      </c>
      <c r="BN21" s="30" t="s">
        <v>77</v>
      </c>
    </row>
    <row r="22" spans="1:66" s="8" customFormat="1" ht="12.75" customHeight="1">
      <c r="A22" s="7">
        <v>39742.0174421296</v>
      </c>
      <c r="B22" s="7" t="s">
        <v>139</v>
      </c>
      <c r="C22" s="29" t="s">
        <v>78</v>
      </c>
      <c r="D22" s="8" t="s">
        <v>78</v>
      </c>
      <c r="E22" s="8" t="s">
        <v>78</v>
      </c>
      <c r="F22" s="8" t="s">
        <v>78</v>
      </c>
      <c r="G22" s="8" t="s">
        <v>77</v>
      </c>
      <c r="H22" s="8" t="s">
        <v>77</v>
      </c>
      <c r="I22" s="8" t="s">
        <v>78</v>
      </c>
      <c r="J22" s="8" t="s">
        <v>77</v>
      </c>
      <c r="K22" s="8" t="s">
        <v>77</v>
      </c>
      <c r="L22" s="8" t="s">
        <v>77</v>
      </c>
      <c r="M22" s="8" t="s">
        <v>78</v>
      </c>
      <c r="N22" s="8" t="s">
        <v>78</v>
      </c>
      <c r="O22" s="30" t="s">
        <v>77</v>
      </c>
      <c r="P22" s="29" t="s">
        <v>77</v>
      </c>
      <c r="Q22" s="8" t="s">
        <v>77</v>
      </c>
      <c r="R22" s="8" t="s">
        <v>77</v>
      </c>
      <c r="S22" s="8" t="s">
        <v>77</v>
      </c>
      <c r="T22" s="8" t="s">
        <v>77</v>
      </c>
      <c r="U22" s="8" t="s">
        <v>77</v>
      </c>
      <c r="V22" s="8" t="s">
        <v>78</v>
      </c>
      <c r="X22" s="8" t="s">
        <v>77</v>
      </c>
      <c r="Y22" s="8" t="s">
        <v>77</v>
      </c>
      <c r="Z22" s="8" t="s">
        <v>77</v>
      </c>
      <c r="AA22" s="8" t="s">
        <v>77</v>
      </c>
      <c r="AC22" s="8" t="s">
        <v>77</v>
      </c>
      <c r="AE22" s="8" t="s">
        <v>77</v>
      </c>
      <c r="AF22" s="8" t="s">
        <v>78</v>
      </c>
      <c r="AG22" s="8" t="s">
        <v>78</v>
      </c>
      <c r="AH22" s="30" t="s">
        <v>77</v>
      </c>
      <c r="AI22" s="29" t="s">
        <v>77</v>
      </c>
      <c r="AJ22" s="8" t="s">
        <v>77</v>
      </c>
      <c r="AK22" s="8" t="s">
        <v>77</v>
      </c>
      <c r="AL22" s="8" t="s">
        <v>77</v>
      </c>
      <c r="AM22" s="8" t="s">
        <v>77</v>
      </c>
      <c r="AN22" s="8" t="s">
        <v>77</v>
      </c>
      <c r="AO22" s="8" t="s">
        <v>78</v>
      </c>
      <c r="AP22" s="8" t="s">
        <v>77</v>
      </c>
      <c r="AR22" s="8" t="s">
        <v>77</v>
      </c>
      <c r="AT22" s="8" t="s">
        <v>77</v>
      </c>
      <c r="AU22" s="8" t="s">
        <v>77</v>
      </c>
      <c r="AW22" s="8" t="s">
        <v>77</v>
      </c>
      <c r="AY22" s="30"/>
      <c r="AZ22" s="29" t="s">
        <v>77</v>
      </c>
      <c r="BA22" s="8" t="s">
        <v>77</v>
      </c>
      <c r="BC22" s="8" t="s">
        <v>77</v>
      </c>
      <c r="BD22" s="8" t="s">
        <v>78</v>
      </c>
      <c r="BE22" s="8" t="s">
        <v>77</v>
      </c>
      <c r="BG22" s="8" t="s">
        <v>77</v>
      </c>
      <c r="BH22" s="8" t="s">
        <v>77</v>
      </c>
      <c r="BJ22" s="8" t="s">
        <v>77</v>
      </c>
      <c r="BK22" s="8" t="s">
        <v>77</v>
      </c>
      <c r="BL22" s="8" t="s">
        <v>77</v>
      </c>
      <c r="BN22" s="30" t="s">
        <v>77</v>
      </c>
    </row>
    <row r="23" spans="1:66" s="8" customFormat="1" ht="12.75" customHeight="1">
      <c r="A23" s="7">
        <v>39742.5574537037</v>
      </c>
      <c r="B23" s="7" t="s">
        <v>139</v>
      </c>
      <c r="C23" s="29" t="s">
        <v>77</v>
      </c>
      <c r="D23" s="8" t="s">
        <v>77</v>
      </c>
      <c r="E23" s="8" t="s">
        <v>77</v>
      </c>
      <c r="F23" s="8" t="s">
        <v>77</v>
      </c>
      <c r="G23" s="8" t="s">
        <v>77</v>
      </c>
      <c r="H23" s="8" t="s">
        <v>77</v>
      </c>
      <c r="I23" s="8" t="s">
        <v>78</v>
      </c>
      <c r="J23" s="8" t="s">
        <v>78</v>
      </c>
      <c r="K23" s="8" t="s">
        <v>77</v>
      </c>
      <c r="L23" s="8" t="s">
        <v>77</v>
      </c>
      <c r="M23" s="8" t="s">
        <v>78</v>
      </c>
      <c r="N23" s="8" t="s">
        <v>77</v>
      </c>
      <c r="O23" s="30" t="s">
        <v>78</v>
      </c>
      <c r="P23" s="29" t="s">
        <v>77</v>
      </c>
      <c r="Q23" s="8" t="s">
        <v>78</v>
      </c>
      <c r="R23" s="8" t="s">
        <v>78</v>
      </c>
      <c r="S23" s="8" t="s">
        <v>77</v>
      </c>
      <c r="T23" s="8" t="s">
        <v>77</v>
      </c>
      <c r="U23" s="8" t="s">
        <v>77</v>
      </c>
      <c r="V23" s="8" t="s">
        <v>78</v>
      </c>
      <c r="W23" s="8" t="s">
        <v>77</v>
      </c>
      <c r="X23" s="8" t="s">
        <v>77</v>
      </c>
      <c r="Y23" s="8" t="s">
        <v>77</v>
      </c>
      <c r="Z23" s="8" t="s">
        <v>77</v>
      </c>
      <c r="AA23" s="8" t="s">
        <v>77</v>
      </c>
      <c r="AB23" s="8" t="s">
        <v>77</v>
      </c>
      <c r="AC23" s="8" t="s">
        <v>77</v>
      </c>
      <c r="AD23" s="8" t="s">
        <v>77</v>
      </c>
      <c r="AE23" s="8" t="s">
        <v>77</v>
      </c>
      <c r="AF23" s="8" t="s">
        <v>77</v>
      </c>
      <c r="AG23" s="8" t="s">
        <v>77</v>
      </c>
      <c r="AH23" s="30" t="s">
        <v>77</v>
      </c>
      <c r="AI23" s="29" t="s">
        <v>77</v>
      </c>
      <c r="AJ23" s="8" t="s">
        <v>78</v>
      </c>
      <c r="AK23" s="8" t="s">
        <v>77</v>
      </c>
      <c r="AL23" s="8" t="s">
        <v>77</v>
      </c>
      <c r="AM23" s="8" t="s">
        <v>77</v>
      </c>
      <c r="AN23" s="8" t="s">
        <v>77</v>
      </c>
      <c r="AO23" s="8" t="s">
        <v>77</v>
      </c>
      <c r="AP23" s="8" t="s">
        <v>77</v>
      </c>
      <c r="AQ23" s="8" t="s">
        <v>77</v>
      </c>
      <c r="AR23" s="8" t="s">
        <v>77</v>
      </c>
      <c r="AS23" s="8" t="s">
        <v>77</v>
      </c>
      <c r="AT23" s="8" t="s">
        <v>77</v>
      </c>
      <c r="AU23" s="8" t="s">
        <v>77</v>
      </c>
      <c r="AV23" s="8" t="s">
        <v>77</v>
      </c>
      <c r="AW23" s="8" t="s">
        <v>77</v>
      </c>
      <c r="AX23" s="8" t="s">
        <v>77</v>
      </c>
      <c r="AY23" s="30" t="s">
        <v>77</v>
      </c>
      <c r="AZ23" s="29" t="s">
        <v>77</v>
      </c>
      <c r="BA23" s="8" t="s">
        <v>77</v>
      </c>
      <c r="BB23" s="8" t="s">
        <v>77</v>
      </c>
      <c r="BC23" s="8" t="s">
        <v>78</v>
      </c>
      <c r="BD23" s="8" t="s">
        <v>77</v>
      </c>
      <c r="BE23" s="8" t="s">
        <v>77</v>
      </c>
      <c r="BF23" s="8" t="s">
        <v>77</v>
      </c>
      <c r="BG23" s="8" t="s">
        <v>77</v>
      </c>
      <c r="BH23" s="8" t="s">
        <v>77</v>
      </c>
      <c r="BI23" s="8" t="s">
        <v>77</v>
      </c>
      <c r="BJ23" s="8" t="s">
        <v>77</v>
      </c>
      <c r="BK23" s="8" t="s">
        <v>77</v>
      </c>
      <c r="BL23" s="8" t="s">
        <v>77</v>
      </c>
      <c r="BM23" s="8" t="s">
        <v>77</v>
      </c>
      <c r="BN23" s="30" t="s">
        <v>77</v>
      </c>
    </row>
    <row r="24" spans="1:66" s="8" customFormat="1" ht="12.75" customHeight="1">
      <c r="A24" s="7">
        <v>39742.5746180556</v>
      </c>
      <c r="B24" s="7" t="s">
        <v>139</v>
      </c>
      <c r="C24" s="29" t="s">
        <v>77</v>
      </c>
      <c r="D24" s="8" t="s">
        <v>77</v>
      </c>
      <c r="E24" s="8" t="s">
        <v>77</v>
      </c>
      <c r="F24" s="8" t="s">
        <v>77</v>
      </c>
      <c r="G24" s="8" t="s">
        <v>77</v>
      </c>
      <c r="H24" s="8" t="s">
        <v>77</v>
      </c>
      <c r="I24" s="8" t="s">
        <v>77</v>
      </c>
      <c r="J24" s="8" t="s">
        <v>77</v>
      </c>
      <c r="K24" s="8" t="s">
        <v>77</v>
      </c>
      <c r="L24" s="8" t="s">
        <v>77</v>
      </c>
      <c r="M24" s="8" t="s">
        <v>77</v>
      </c>
      <c r="N24" s="8" t="s">
        <v>77</v>
      </c>
      <c r="O24" s="30" t="s">
        <v>77</v>
      </c>
      <c r="P24" s="29" t="s">
        <v>78</v>
      </c>
      <c r="Q24" s="8" t="s">
        <v>78</v>
      </c>
      <c r="R24" s="8" t="s">
        <v>78</v>
      </c>
      <c r="S24" s="8" t="s">
        <v>78</v>
      </c>
      <c r="T24" s="8" t="s">
        <v>78</v>
      </c>
      <c r="U24" s="8" t="s">
        <v>78</v>
      </c>
      <c r="V24" s="8" t="s">
        <v>77</v>
      </c>
      <c r="W24" s="8" t="s">
        <v>78</v>
      </c>
      <c r="X24" s="8" t="s">
        <v>78</v>
      </c>
      <c r="Y24" s="8" t="s">
        <v>78</v>
      </c>
      <c r="Z24" s="8" t="s">
        <v>78</v>
      </c>
      <c r="AA24" s="8" t="s">
        <v>78</v>
      </c>
      <c r="AB24" s="8" t="s">
        <v>78</v>
      </c>
      <c r="AC24" s="8" t="s">
        <v>78</v>
      </c>
      <c r="AD24" s="8" t="s">
        <v>77</v>
      </c>
      <c r="AE24" s="8" t="s">
        <v>78</v>
      </c>
      <c r="AF24" s="8" t="s">
        <v>77</v>
      </c>
      <c r="AG24" s="8" t="s">
        <v>78</v>
      </c>
      <c r="AH24" s="30" t="s">
        <v>78</v>
      </c>
      <c r="AI24" s="29" t="s">
        <v>77</v>
      </c>
      <c r="AJ24" s="8" t="s">
        <v>77</v>
      </c>
      <c r="AK24" s="8" t="s">
        <v>77</v>
      </c>
      <c r="AL24" s="8" t="s">
        <v>78</v>
      </c>
      <c r="AM24" s="8" t="s">
        <v>77</v>
      </c>
      <c r="AN24" s="8" t="s">
        <v>77</v>
      </c>
      <c r="AO24" s="8" t="s">
        <v>78</v>
      </c>
      <c r="AP24" s="8" t="s">
        <v>77</v>
      </c>
      <c r="AQ24" s="8" t="s">
        <v>77</v>
      </c>
      <c r="AR24" s="8" t="s">
        <v>77</v>
      </c>
      <c r="AS24" s="8" t="s">
        <v>78</v>
      </c>
      <c r="AT24" s="8" t="s">
        <v>77</v>
      </c>
      <c r="AU24" s="8" t="s">
        <v>77</v>
      </c>
      <c r="AV24" s="8" t="s">
        <v>78</v>
      </c>
      <c r="AW24" s="8" t="s">
        <v>78</v>
      </c>
      <c r="AX24" s="8" t="s">
        <v>77</v>
      </c>
      <c r="AY24" s="30" t="s">
        <v>78</v>
      </c>
      <c r="AZ24" s="29" t="s">
        <v>78</v>
      </c>
      <c r="BA24" s="8" t="s">
        <v>78</v>
      </c>
      <c r="BB24" s="8" t="s">
        <v>78</v>
      </c>
      <c r="BC24" s="8" t="s">
        <v>78</v>
      </c>
      <c r="BD24" s="8" t="s">
        <v>78</v>
      </c>
      <c r="BE24" s="8" t="s">
        <v>78</v>
      </c>
      <c r="BF24" s="8" t="s">
        <v>77</v>
      </c>
      <c r="BG24" s="8" t="s">
        <v>78</v>
      </c>
      <c r="BH24" s="8" t="s">
        <v>78</v>
      </c>
      <c r="BI24" s="8" t="s">
        <v>78</v>
      </c>
      <c r="BJ24" s="8" t="s">
        <v>78</v>
      </c>
      <c r="BK24" s="8" t="s">
        <v>78</v>
      </c>
      <c r="BL24" s="8" t="s">
        <v>78</v>
      </c>
      <c r="BM24" s="8" t="s">
        <v>78</v>
      </c>
      <c r="BN24" s="30" t="s">
        <v>78</v>
      </c>
    </row>
    <row r="25" spans="1:66" s="8" customFormat="1" ht="12.75" customHeight="1">
      <c r="A25" s="7">
        <v>39744.6697222222</v>
      </c>
      <c r="B25" s="7" t="s">
        <v>139</v>
      </c>
      <c r="C25" s="29" t="s">
        <v>77</v>
      </c>
      <c r="D25" s="8" t="s">
        <v>77</v>
      </c>
      <c r="E25" s="8" t="s">
        <v>77</v>
      </c>
      <c r="F25" s="8" t="s">
        <v>77</v>
      </c>
      <c r="G25" s="8" t="s">
        <v>77</v>
      </c>
      <c r="H25" s="8" t="s">
        <v>77</v>
      </c>
      <c r="I25" s="8" t="s">
        <v>78</v>
      </c>
      <c r="J25" s="8" t="s">
        <v>77</v>
      </c>
      <c r="K25" s="8" t="s">
        <v>77</v>
      </c>
      <c r="L25" s="8" t="s">
        <v>77</v>
      </c>
      <c r="M25" s="8" t="s">
        <v>78</v>
      </c>
      <c r="N25" s="8" t="s">
        <v>77</v>
      </c>
      <c r="O25" s="30" t="s">
        <v>77</v>
      </c>
      <c r="P25" s="29" t="s">
        <v>77</v>
      </c>
      <c r="Q25" s="8" t="s">
        <v>78</v>
      </c>
      <c r="R25" s="8" t="s">
        <v>77</v>
      </c>
      <c r="S25" s="8" t="s">
        <v>77</v>
      </c>
      <c r="T25" s="8" t="s">
        <v>77</v>
      </c>
      <c r="U25" s="8" t="s">
        <v>77</v>
      </c>
      <c r="V25" s="8" t="s">
        <v>78</v>
      </c>
      <c r="W25" s="8" t="s">
        <v>77</v>
      </c>
      <c r="X25" s="8" t="s">
        <v>77</v>
      </c>
      <c r="Y25" s="8" t="s">
        <v>77</v>
      </c>
      <c r="Z25" s="8" t="s">
        <v>77</v>
      </c>
      <c r="AA25" s="8" t="s">
        <v>77</v>
      </c>
      <c r="AB25" s="8" t="s">
        <v>77</v>
      </c>
      <c r="AC25" s="8" t="s">
        <v>78</v>
      </c>
      <c r="AD25" s="8" t="s">
        <v>77</v>
      </c>
      <c r="AE25" s="8" t="s">
        <v>77</v>
      </c>
      <c r="AF25" s="8" t="s">
        <v>77</v>
      </c>
      <c r="AG25" s="8" t="s">
        <v>77</v>
      </c>
      <c r="AH25" s="30" t="s">
        <v>77</v>
      </c>
      <c r="AI25" s="29" t="s">
        <v>77</v>
      </c>
      <c r="AJ25" s="8" t="s">
        <v>78</v>
      </c>
      <c r="AK25" s="8" t="s">
        <v>77</v>
      </c>
      <c r="AL25" s="8" t="s">
        <v>77</v>
      </c>
      <c r="AM25" s="8" t="s">
        <v>77</v>
      </c>
      <c r="AN25" s="8" t="s">
        <v>77</v>
      </c>
      <c r="AO25" s="8" t="s">
        <v>78</v>
      </c>
      <c r="AP25" s="8" t="s">
        <v>77</v>
      </c>
      <c r="AQ25" s="8" t="s">
        <v>77</v>
      </c>
      <c r="AR25" s="8" t="s">
        <v>77</v>
      </c>
      <c r="AS25" s="8" t="s">
        <v>77</v>
      </c>
      <c r="AT25" s="8" t="s">
        <v>77</v>
      </c>
      <c r="AU25" s="8" t="s">
        <v>77</v>
      </c>
      <c r="AV25" s="8" t="s">
        <v>77</v>
      </c>
      <c r="AW25" s="8" t="s">
        <v>77</v>
      </c>
      <c r="AX25" s="8" t="s">
        <v>77</v>
      </c>
      <c r="AY25" s="30" t="s">
        <v>77</v>
      </c>
      <c r="AZ25" s="29" t="s">
        <v>77</v>
      </c>
      <c r="BA25" s="8" t="s">
        <v>77</v>
      </c>
      <c r="BB25" s="8" t="s">
        <v>77</v>
      </c>
      <c r="BC25" s="8" t="s">
        <v>77</v>
      </c>
      <c r="BD25" s="8" t="s">
        <v>78</v>
      </c>
      <c r="BE25" s="8" t="s">
        <v>77</v>
      </c>
      <c r="BF25" s="8" t="s">
        <v>78</v>
      </c>
      <c r="BG25" s="8" t="s">
        <v>77</v>
      </c>
      <c r="BH25" s="8" t="s">
        <v>77</v>
      </c>
      <c r="BI25" s="8" t="s">
        <v>77</v>
      </c>
      <c r="BJ25" s="8" t="s">
        <v>78</v>
      </c>
      <c r="BK25" s="8" t="s">
        <v>77</v>
      </c>
      <c r="BL25" s="8" t="s">
        <v>77</v>
      </c>
      <c r="BM25" s="8" t="s">
        <v>77</v>
      </c>
      <c r="BN25" s="30" t="s">
        <v>77</v>
      </c>
    </row>
    <row r="26" spans="1:66" s="8" customFormat="1" ht="12.75" customHeight="1">
      <c r="A26" s="7">
        <v>39751.078587963</v>
      </c>
      <c r="B26" s="7" t="s">
        <v>139</v>
      </c>
      <c r="C26" s="29" t="s">
        <v>77</v>
      </c>
      <c r="D26" s="8" t="s">
        <v>77</v>
      </c>
      <c r="E26" s="8" t="s">
        <v>77</v>
      </c>
      <c r="F26" s="8" t="s">
        <v>77</v>
      </c>
      <c r="G26" s="8" t="s">
        <v>77</v>
      </c>
      <c r="H26" s="8" t="s">
        <v>77</v>
      </c>
      <c r="I26" s="8" t="s">
        <v>78</v>
      </c>
      <c r="J26" s="8" t="s">
        <v>77</v>
      </c>
      <c r="K26" s="8" t="s">
        <v>77</v>
      </c>
      <c r="L26" s="8" t="s">
        <v>77</v>
      </c>
      <c r="M26" s="8" t="s">
        <v>77</v>
      </c>
      <c r="N26" s="8" t="s">
        <v>77</v>
      </c>
      <c r="O26" s="30" t="s">
        <v>77</v>
      </c>
      <c r="P26" s="29" t="s">
        <v>77</v>
      </c>
      <c r="Q26" s="8" t="s">
        <v>77</v>
      </c>
      <c r="R26" s="8" t="s">
        <v>77</v>
      </c>
      <c r="S26" s="8" t="s">
        <v>77</v>
      </c>
      <c r="T26" s="8" t="s">
        <v>77</v>
      </c>
      <c r="U26" s="8" t="s">
        <v>78</v>
      </c>
      <c r="V26" s="8" t="s">
        <v>78</v>
      </c>
      <c r="W26" s="8" t="s">
        <v>77</v>
      </c>
      <c r="X26" s="8" t="s">
        <v>78</v>
      </c>
      <c r="Y26" s="8" t="s">
        <v>78</v>
      </c>
      <c r="Z26" s="8" t="s">
        <v>78</v>
      </c>
      <c r="AA26" s="8" t="s">
        <v>78</v>
      </c>
      <c r="AB26" s="8" t="s">
        <v>77</v>
      </c>
      <c r="AC26" s="8" t="s">
        <v>77</v>
      </c>
      <c r="AD26" s="8" t="s">
        <v>78</v>
      </c>
      <c r="AE26" s="8" t="s">
        <v>77</v>
      </c>
      <c r="AF26" s="8" t="s">
        <v>78</v>
      </c>
      <c r="AG26" s="8" t="s">
        <v>77</v>
      </c>
      <c r="AH26" s="30" t="s">
        <v>77</v>
      </c>
      <c r="AI26" s="29" t="s">
        <v>77</v>
      </c>
      <c r="AJ26" s="8" t="s">
        <v>77</v>
      </c>
      <c r="AK26" s="8" t="s">
        <v>77</v>
      </c>
      <c r="AL26" s="8" t="s">
        <v>77</v>
      </c>
      <c r="AY26" s="30"/>
      <c r="AZ26" s="29"/>
      <c r="BN26" s="30"/>
    </row>
    <row r="27" spans="1:66" s="8" customFormat="1" ht="12.75" customHeight="1">
      <c r="A27" s="7">
        <v>39751.0936342593</v>
      </c>
      <c r="B27" s="7" t="s">
        <v>139</v>
      </c>
      <c r="C27" s="29" t="s">
        <v>77</v>
      </c>
      <c r="D27" s="8" t="s">
        <v>77</v>
      </c>
      <c r="E27" s="8" t="s">
        <v>77</v>
      </c>
      <c r="F27" s="8" t="s">
        <v>77</v>
      </c>
      <c r="G27" s="8" t="s">
        <v>77</v>
      </c>
      <c r="H27" s="8" t="s">
        <v>77</v>
      </c>
      <c r="I27" s="8" t="s">
        <v>77</v>
      </c>
      <c r="J27" s="8" t="s">
        <v>77</v>
      </c>
      <c r="K27" s="8" t="s">
        <v>77</v>
      </c>
      <c r="L27" s="8" t="s">
        <v>77</v>
      </c>
      <c r="M27" s="8" t="s">
        <v>77</v>
      </c>
      <c r="N27" s="8" t="s">
        <v>77</v>
      </c>
      <c r="O27" s="30" t="s">
        <v>77</v>
      </c>
      <c r="P27" s="29" t="s">
        <v>77</v>
      </c>
      <c r="Q27" s="8" t="s">
        <v>77</v>
      </c>
      <c r="R27" s="8" t="s">
        <v>77</v>
      </c>
      <c r="S27" s="8" t="s">
        <v>77</v>
      </c>
      <c r="T27" s="8" t="s">
        <v>77</v>
      </c>
      <c r="U27" s="8" t="s">
        <v>77</v>
      </c>
      <c r="V27" s="8" t="s">
        <v>77</v>
      </c>
      <c r="W27" s="8" t="s">
        <v>77</v>
      </c>
      <c r="X27" s="8" t="s">
        <v>77</v>
      </c>
      <c r="Y27" s="8" t="s">
        <v>77</v>
      </c>
      <c r="Z27" s="8" t="s">
        <v>77</v>
      </c>
      <c r="AA27" s="8" t="s">
        <v>77</v>
      </c>
      <c r="AB27" s="8" t="s">
        <v>77</v>
      </c>
      <c r="AC27" s="8" t="s">
        <v>77</v>
      </c>
      <c r="AD27" s="8" t="s">
        <v>78</v>
      </c>
      <c r="AE27" s="8" t="s">
        <v>77</v>
      </c>
      <c r="AF27" s="8" t="s">
        <v>77</v>
      </c>
      <c r="AG27" s="8" t="s">
        <v>77</v>
      </c>
      <c r="AH27" s="30" t="s">
        <v>77</v>
      </c>
      <c r="AI27" s="29" t="s">
        <v>77</v>
      </c>
      <c r="AJ27" s="8" t="s">
        <v>78</v>
      </c>
      <c r="AK27" s="8" t="s">
        <v>77</v>
      </c>
      <c r="AL27" s="8" t="s">
        <v>77</v>
      </c>
      <c r="AM27" s="8" t="s">
        <v>77</v>
      </c>
      <c r="AN27" s="8" t="s">
        <v>77</v>
      </c>
      <c r="AO27" s="8" t="s">
        <v>77</v>
      </c>
      <c r="AP27" s="8" t="s">
        <v>77</v>
      </c>
      <c r="AQ27" s="8" t="s">
        <v>77</v>
      </c>
      <c r="AR27" s="8" t="s">
        <v>77</v>
      </c>
      <c r="AS27" s="8" t="s">
        <v>77</v>
      </c>
      <c r="AT27" s="8" t="s">
        <v>77</v>
      </c>
      <c r="AU27" s="8" t="s">
        <v>77</v>
      </c>
      <c r="AV27" s="8" t="s">
        <v>77</v>
      </c>
      <c r="AW27" s="8" t="s">
        <v>77</v>
      </c>
      <c r="AX27" s="8" t="s">
        <v>77</v>
      </c>
      <c r="AY27" s="30" t="s">
        <v>77</v>
      </c>
      <c r="AZ27" s="29" t="s">
        <v>77</v>
      </c>
      <c r="BA27" s="8" t="s">
        <v>77</v>
      </c>
      <c r="BB27" s="8" t="s">
        <v>77</v>
      </c>
      <c r="BC27" s="8" t="s">
        <v>77</v>
      </c>
      <c r="BE27" s="8" t="s">
        <v>77</v>
      </c>
      <c r="BF27" s="8" t="s">
        <v>78</v>
      </c>
      <c r="BG27" s="8" t="s">
        <v>77</v>
      </c>
      <c r="BI27" s="8" t="s">
        <v>77</v>
      </c>
      <c r="BJ27" s="8" t="s">
        <v>77</v>
      </c>
      <c r="BK27" s="8" t="s">
        <v>77</v>
      </c>
      <c r="BL27" s="8" t="s">
        <v>77</v>
      </c>
      <c r="BM27" s="8" t="s">
        <v>77</v>
      </c>
      <c r="BN27" s="30"/>
    </row>
    <row r="28" spans="1:66" s="8" customFormat="1" ht="12.75" customHeight="1">
      <c r="A28" s="7">
        <v>39751.1086111111</v>
      </c>
      <c r="B28" s="7" t="s">
        <v>139</v>
      </c>
      <c r="C28" s="29"/>
      <c r="O28" s="30"/>
      <c r="P28" s="29"/>
      <c r="AH28" s="30"/>
      <c r="AI28" s="29"/>
      <c r="AM28" s="8" t="s">
        <v>77</v>
      </c>
      <c r="AN28" s="8" t="s">
        <v>77</v>
      </c>
      <c r="AO28" s="8" t="s">
        <v>77</v>
      </c>
      <c r="AP28" s="8" t="s">
        <v>77</v>
      </c>
      <c r="AQ28" s="8" t="s">
        <v>77</v>
      </c>
      <c r="AR28" s="8" t="s">
        <v>77</v>
      </c>
      <c r="AS28" s="8" t="s">
        <v>78</v>
      </c>
      <c r="AT28" s="8" t="s">
        <v>77</v>
      </c>
      <c r="AU28" s="8" t="s">
        <v>77</v>
      </c>
      <c r="AV28" s="8" t="s">
        <v>77</v>
      </c>
      <c r="AW28" s="8" t="s">
        <v>77</v>
      </c>
      <c r="AX28" s="8" t="s">
        <v>77</v>
      </c>
      <c r="AY28" s="30" t="s">
        <v>77</v>
      </c>
      <c r="AZ28" s="29" t="s">
        <v>78</v>
      </c>
      <c r="BA28" s="8" t="s">
        <v>78</v>
      </c>
      <c r="BB28" s="8" t="s">
        <v>77</v>
      </c>
      <c r="BC28" s="8" t="s">
        <v>78</v>
      </c>
      <c r="BD28" s="8" t="s">
        <v>77</v>
      </c>
      <c r="BE28" s="8" t="s">
        <v>78</v>
      </c>
      <c r="BF28" s="8" t="s">
        <v>77</v>
      </c>
      <c r="BG28" s="8" t="s">
        <v>77</v>
      </c>
      <c r="BH28" s="8" t="s">
        <v>77</v>
      </c>
      <c r="BI28" s="8" t="s">
        <v>77</v>
      </c>
      <c r="BJ28" s="8" t="s">
        <v>77</v>
      </c>
      <c r="BK28" s="8" t="s">
        <v>77</v>
      </c>
      <c r="BL28" s="8" t="s">
        <v>77</v>
      </c>
      <c r="BM28" s="8" t="s">
        <v>78</v>
      </c>
      <c r="BN28" s="30" t="s">
        <v>78</v>
      </c>
    </row>
    <row r="29" spans="1:66" s="8" customFormat="1" ht="12.75" customHeight="1">
      <c r="A29" s="7">
        <v>39751.1854976852</v>
      </c>
      <c r="B29" s="7" t="s">
        <v>139</v>
      </c>
      <c r="C29" s="29" t="s">
        <v>77</v>
      </c>
      <c r="D29" s="8" t="s">
        <v>77</v>
      </c>
      <c r="E29" s="8" t="s">
        <v>77</v>
      </c>
      <c r="F29" s="8" t="s">
        <v>77</v>
      </c>
      <c r="G29" s="8" t="s">
        <v>78</v>
      </c>
      <c r="H29" s="8" t="s">
        <v>77</v>
      </c>
      <c r="I29" s="8" t="s">
        <v>78</v>
      </c>
      <c r="J29" s="8" t="s">
        <v>77</v>
      </c>
      <c r="K29" s="8" t="s">
        <v>77</v>
      </c>
      <c r="L29" s="8" t="s">
        <v>77</v>
      </c>
      <c r="M29" s="8" t="s">
        <v>77</v>
      </c>
      <c r="N29" s="8" t="s">
        <v>78</v>
      </c>
      <c r="O29" s="30" t="s">
        <v>77</v>
      </c>
      <c r="P29" s="29" t="s">
        <v>77</v>
      </c>
      <c r="Q29" s="8" t="s">
        <v>77</v>
      </c>
      <c r="R29" s="8" t="s">
        <v>78</v>
      </c>
      <c r="S29" s="8" t="s">
        <v>78</v>
      </c>
      <c r="T29" s="8" t="s">
        <v>77</v>
      </c>
      <c r="U29" s="8" t="s">
        <v>77</v>
      </c>
      <c r="V29" s="8" t="s">
        <v>78</v>
      </c>
      <c r="X29" s="8" t="s">
        <v>77</v>
      </c>
      <c r="Y29" s="8" t="s">
        <v>78</v>
      </c>
      <c r="Z29" s="8" t="s">
        <v>78</v>
      </c>
      <c r="AA29" s="8" t="s">
        <v>78</v>
      </c>
      <c r="AB29" s="8" t="s">
        <v>77</v>
      </c>
      <c r="AC29" s="8" t="s">
        <v>78</v>
      </c>
      <c r="AD29" s="8" t="s">
        <v>78</v>
      </c>
      <c r="AE29" s="8" t="s">
        <v>77</v>
      </c>
      <c r="AF29" s="8" t="s">
        <v>78</v>
      </c>
      <c r="AG29" s="8" t="s">
        <v>78</v>
      </c>
      <c r="AH29" s="30" t="s">
        <v>78</v>
      </c>
      <c r="AI29" s="29" t="s">
        <v>77</v>
      </c>
      <c r="AJ29" s="8" t="s">
        <v>78</v>
      </c>
      <c r="AK29" s="8" t="s">
        <v>77</v>
      </c>
      <c r="AL29" s="8" t="s">
        <v>77</v>
      </c>
      <c r="AM29" s="8" t="s">
        <v>77</v>
      </c>
      <c r="AN29" s="8" t="s">
        <v>77</v>
      </c>
      <c r="AO29" s="8" t="s">
        <v>77</v>
      </c>
      <c r="AP29" s="8" t="s">
        <v>77</v>
      </c>
      <c r="AQ29" s="8" t="s">
        <v>77</v>
      </c>
      <c r="AR29" s="8" t="s">
        <v>77</v>
      </c>
      <c r="AT29" s="8" t="s">
        <v>78</v>
      </c>
      <c r="AU29" s="8" t="s">
        <v>77</v>
      </c>
      <c r="AV29" s="8" t="s">
        <v>77</v>
      </c>
      <c r="AW29" s="8" t="s">
        <v>77</v>
      </c>
      <c r="AX29" s="8" t="s">
        <v>77</v>
      </c>
      <c r="AY29" s="30" t="s">
        <v>77</v>
      </c>
      <c r="AZ29" s="29" t="s">
        <v>78</v>
      </c>
      <c r="BA29" s="8" t="s">
        <v>78</v>
      </c>
      <c r="BB29" s="8" t="s">
        <v>77</v>
      </c>
      <c r="BC29" s="8" t="s">
        <v>77</v>
      </c>
      <c r="BD29" s="8" t="s">
        <v>78</v>
      </c>
      <c r="BE29" s="8" t="s">
        <v>77</v>
      </c>
      <c r="BF29" s="8" t="s">
        <v>77</v>
      </c>
      <c r="BG29" s="8" t="s">
        <v>77</v>
      </c>
      <c r="BI29" s="8" t="s">
        <v>77</v>
      </c>
      <c r="BJ29" s="8" t="s">
        <v>77</v>
      </c>
      <c r="BK29" s="8" t="s">
        <v>77</v>
      </c>
      <c r="BL29" s="8" t="s">
        <v>77</v>
      </c>
      <c r="BM29" s="8" t="s">
        <v>77</v>
      </c>
      <c r="BN29" s="30" t="s">
        <v>78</v>
      </c>
    </row>
    <row r="30" spans="1:66" s="8" customFormat="1" ht="12.75" customHeight="1">
      <c r="A30" s="7">
        <v>39751.5456481481</v>
      </c>
      <c r="B30" s="7" t="s">
        <v>139</v>
      </c>
      <c r="C30" s="29" t="s">
        <v>77</v>
      </c>
      <c r="D30" s="8" t="s">
        <v>77</v>
      </c>
      <c r="E30" s="8" t="s">
        <v>77</v>
      </c>
      <c r="F30" s="8" t="s">
        <v>77</v>
      </c>
      <c r="G30" s="8" t="s">
        <v>77</v>
      </c>
      <c r="H30" s="8" t="s">
        <v>77</v>
      </c>
      <c r="I30" s="8" t="s">
        <v>77</v>
      </c>
      <c r="J30" s="8" t="s">
        <v>77</v>
      </c>
      <c r="K30" s="8" t="s">
        <v>77</v>
      </c>
      <c r="L30" s="8" t="s">
        <v>77</v>
      </c>
      <c r="M30" s="8" t="s">
        <v>77</v>
      </c>
      <c r="N30" s="8" t="s">
        <v>77</v>
      </c>
      <c r="O30" s="30" t="s">
        <v>78</v>
      </c>
      <c r="P30" s="29" t="s">
        <v>78</v>
      </c>
      <c r="Q30" s="8" t="s">
        <v>78</v>
      </c>
      <c r="R30" s="8" t="s">
        <v>78</v>
      </c>
      <c r="T30" s="8" t="s">
        <v>78</v>
      </c>
      <c r="V30" s="8" t="s">
        <v>77</v>
      </c>
      <c r="W30" s="8" t="s">
        <v>78</v>
      </c>
      <c r="X30" s="8" t="s">
        <v>78</v>
      </c>
      <c r="Y30" s="8" t="s">
        <v>78</v>
      </c>
      <c r="Z30" s="8" t="s">
        <v>78</v>
      </c>
      <c r="AA30" s="8" t="s">
        <v>77</v>
      </c>
      <c r="AB30" s="8" t="s">
        <v>78</v>
      </c>
      <c r="AC30" s="8" t="s">
        <v>77</v>
      </c>
      <c r="AD30" s="8" t="s">
        <v>77</v>
      </c>
      <c r="AE30" s="8" t="s">
        <v>78</v>
      </c>
      <c r="AF30" s="8" t="s">
        <v>78</v>
      </c>
      <c r="AG30" s="8" t="s">
        <v>77</v>
      </c>
      <c r="AH30" s="30" t="s">
        <v>78</v>
      </c>
      <c r="AI30" s="29" t="s">
        <v>77</v>
      </c>
      <c r="AJ30" s="8" t="s">
        <v>77</v>
      </c>
      <c r="AK30" s="8" t="s">
        <v>77</v>
      </c>
      <c r="AL30" s="8" t="s">
        <v>77</v>
      </c>
      <c r="AM30" s="8" t="s">
        <v>77</v>
      </c>
      <c r="AN30" s="8" t="s">
        <v>77</v>
      </c>
      <c r="AO30" s="8" t="s">
        <v>77</v>
      </c>
      <c r="AP30" s="8" t="s">
        <v>77</v>
      </c>
      <c r="AQ30" s="8" t="s">
        <v>77</v>
      </c>
      <c r="AR30" s="8" t="s">
        <v>77</v>
      </c>
      <c r="AS30" s="8" t="s">
        <v>78</v>
      </c>
      <c r="AT30" s="8" t="s">
        <v>77</v>
      </c>
      <c r="AU30" s="8" t="s">
        <v>77</v>
      </c>
      <c r="AV30" s="8" t="s">
        <v>77</v>
      </c>
      <c r="AW30" s="8" t="s">
        <v>77</v>
      </c>
      <c r="AX30" s="8" t="s">
        <v>78</v>
      </c>
      <c r="AY30" s="30" t="s">
        <v>77</v>
      </c>
      <c r="AZ30" s="29" t="s">
        <v>78</v>
      </c>
      <c r="BA30" s="8" t="s">
        <v>78</v>
      </c>
      <c r="BB30" s="8" t="s">
        <v>78</v>
      </c>
      <c r="BC30" s="8" t="s">
        <v>78</v>
      </c>
      <c r="BD30" s="8" t="s">
        <v>78</v>
      </c>
      <c r="BE30" s="8" t="s">
        <v>78</v>
      </c>
      <c r="BF30" s="8" t="s">
        <v>77</v>
      </c>
      <c r="BG30" s="8" t="s">
        <v>78</v>
      </c>
      <c r="BH30" s="8" t="s">
        <v>78</v>
      </c>
      <c r="BI30" s="8" t="s">
        <v>78</v>
      </c>
      <c r="BJ30" s="8" t="s">
        <v>78</v>
      </c>
      <c r="BK30" s="8" t="s">
        <v>78</v>
      </c>
      <c r="BL30" s="8" t="s">
        <v>78</v>
      </c>
      <c r="BM30" s="8" t="s">
        <v>78</v>
      </c>
      <c r="BN30" s="30" t="s">
        <v>78</v>
      </c>
    </row>
    <row r="31" spans="1:66" s="8" customFormat="1" ht="12.75" customHeight="1">
      <c r="A31" s="7">
        <v>39751.9411111111</v>
      </c>
      <c r="B31" s="7" t="s">
        <v>139</v>
      </c>
      <c r="C31" s="29" t="s">
        <v>77</v>
      </c>
      <c r="D31" s="8" t="s">
        <v>77</v>
      </c>
      <c r="E31" s="8" t="s">
        <v>77</v>
      </c>
      <c r="F31" s="8" t="s">
        <v>78</v>
      </c>
      <c r="G31" s="8" t="s">
        <v>77</v>
      </c>
      <c r="H31" s="8" t="s">
        <v>77</v>
      </c>
      <c r="I31" s="8" t="s">
        <v>77</v>
      </c>
      <c r="J31" s="8" t="s">
        <v>78</v>
      </c>
      <c r="K31" s="8" t="s">
        <v>78</v>
      </c>
      <c r="L31" s="8" t="s">
        <v>77</v>
      </c>
      <c r="M31" s="8" t="s">
        <v>77</v>
      </c>
      <c r="N31" s="8" t="s">
        <v>78</v>
      </c>
      <c r="O31" s="30" t="s">
        <v>77</v>
      </c>
      <c r="P31" s="29" t="s">
        <v>77</v>
      </c>
      <c r="Q31" s="8" t="s">
        <v>77</v>
      </c>
      <c r="R31" s="8" t="s">
        <v>77</v>
      </c>
      <c r="S31" s="8" t="s">
        <v>77</v>
      </c>
      <c r="T31" s="8" t="s">
        <v>77</v>
      </c>
      <c r="U31" s="8" t="s">
        <v>77</v>
      </c>
      <c r="V31" s="8" t="s">
        <v>77</v>
      </c>
      <c r="W31" s="8" t="s">
        <v>77</v>
      </c>
      <c r="X31" s="8" t="s">
        <v>77</v>
      </c>
      <c r="Y31" s="8" t="s">
        <v>77</v>
      </c>
      <c r="Z31" s="8" t="s">
        <v>77</v>
      </c>
      <c r="AA31" s="8" t="s">
        <v>77</v>
      </c>
      <c r="AB31" s="8" t="s">
        <v>77</v>
      </c>
      <c r="AC31" s="8" t="s">
        <v>78</v>
      </c>
      <c r="AD31" s="8" t="s">
        <v>78</v>
      </c>
      <c r="AE31" s="8" t="s">
        <v>77</v>
      </c>
      <c r="AF31" s="8" t="s">
        <v>77</v>
      </c>
      <c r="AG31" s="8" t="s">
        <v>77</v>
      </c>
      <c r="AH31" s="30" t="s">
        <v>77</v>
      </c>
      <c r="AI31" s="29" t="s">
        <v>77</v>
      </c>
      <c r="AJ31" s="8" t="s">
        <v>77</v>
      </c>
      <c r="AK31" s="8" t="s">
        <v>77</v>
      </c>
      <c r="AL31" s="8" t="s">
        <v>77</v>
      </c>
      <c r="AM31" s="8" t="s">
        <v>78</v>
      </c>
      <c r="AN31" s="8" t="s">
        <v>77</v>
      </c>
      <c r="AO31" s="8" t="s">
        <v>78</v>
      </c>
      <c r="AP31" s="8" t="s">
        <v>77</v>
      </c>
      <c r="AQ31" s="8" t="s">
        <v>77</v>
      </c>
      <c r="AR31" s="8" t="s">
        <v>77</v>
      </c>
      <c r="AS31" s="8" t="s">
        <v>77</v>
      </c>
      <c r="AT31" s="8" t="s">
        <v>77</v>
      </c>
      <c r="AU31" s="8" t="s">
        <v>77</v>
      </c>
      <c r="AV31" s="8" t="s">
        <v>77</v>
      </c>
      <c r="AW31" s="8" t="s">
        <v>77</v>
      </c>
      <c r="AX31" s="8" t="s">
        <v>77</v>
      </c>
      <c r="AY31" s="30" t="s">
        <v>78</v>
      </c>
      <c r="AZ31" s="29" t="s">
        <v>78</v>
      </c>
      <c r="BA31" s="8" t="s">
        <v>78</v>
      </c>
      <c r="BB31" s="8" t="s">
        <v>77</v>
      </c>
      <c r="BC31" s="8" t="s">
        <v>78</v>
      </c>
      <c r="BD31" s="8" t="s">
        <v>77</v>
      </c>
      <c r="BE31" s="8" t="s">
        <v>77</v>
      </c>
      <c r="BF31" s="8" t="s">
        <v>78</v>
      </c>
      <c r="BG31" s="8" t="s">
        <v>77</v>
      </c>
      <c r="BH31" s="8" t="s">
        <v>78</v>
      </c>
      <c r="BI31" s="8" t="s">
        <v>78</v>
      </c>
      <c r="BJ31" s="8" t="s">
        <v>77</v>
      </c>
      <c r="BK31" s="8" t="s">
        <v>77</v>
      </c>
      <c r="BL31" s="8" t="s">
        <v>77</v>
      </c>
      <c r="BM31" s="8" t="s">
        <v>77</v>
      </c>
      <c r="BN31" s="30" t="s">
        <v>78</v>
      </c>
    </row>
    <row r="32" spans="1:66" s="10" customFormat="1" ht="12.75" customHeight="1">
      <c r="A32" s="9">
        <v>39738.4904166667</v>
      </c>
      <c r="B32" s="9" t="s">
        <v>110</v>
      </c>
      <c r="C32" s="31" t="s">
        <v>77</v>
      </c>
      <c r="D32" s="10" t="s">
        <v>77</v>
      </c>
      <c r="E32" s="10" t="s">
        <v>77</v>
      </c>
      <c r="F32" s="10" t="s">
        <v>77</v>
      </c>
      <c r="G32" s="10" t="s">
        <v>77</v>
      </c>
      <c r="H32" s="10" t="s">
        <v>77</v>
      </c>
      <c r="I32" s="10" t="s">
        <v>77</v>
      </c>
      <c r="J32" s="10" t="s">
        <v>77</v>
      </c>
      <c r="K32" s="10" t="s">
        <v>77</v>
      </c>
      <c r="L32" s="10" t="s">
        <v>77</v>
      </c>
      <c r="M32" s="10" t="s">
        <v>77</v>
      </c>
      <c r="N32" s="10" t="s">
        <v>78</v>
      </c>
      <c r="O32" s="32" t="s">
        <v>77</v>
      </c>
      <c r="P32" s="31" t="s">
        <v>77</v>
      </c>
      <c r="Q32" s="10" t="s">
        <v>78</v>
      </c>
      <c r="R32" s="10" t="s">
        <v>78</v>
      </c>
      <c r="S32" s="10" t="s">
        <v>78</v>
      </c>
      <c r="T32" s="10" t="s">
        <v>77</v>
      </c>
      <c r="U32" s="10" t="s">
        <v>77</v>
      </c>
      <c r="V32" s="10" t="s">
        <v>77</v>
      </c>
      <c r="W32" s="10" t="s">
        <v>77</v>
      </c>
      <c r="X32" s="10" t="s">
        <v>77</v>
      </c>
      <c r="Y32" s="10" t="s">
        <v>77</v>
      </c>
      <c r="Z32" s="10" t="s">
        <v>77</v>
      </c>
      <c r="AA32" s="10" t="s">
        <v>77</v>
      </c>
      <c r="AB32" s="10" t="s">
        <v>78</v>
      </c>
      <c r="AC32" s="10" t="s">
        <v>77</v>
      </c>
      <c r="AD32" s="10" t="s">
        <v>78</v>
      </c>
      <c r="AE32" s="10" t="s">
        <v>78</v>
      </c>
      <c r="AF32" s="10" t="s">
        <v>78</v>
      </c>
      <c r="AG32" s="10" t="s">
        <v>77</v>
      </c>
      <c r="AH32" s="32" t="s">
        <v>77</v>
      </c>
      <c r="AI32" s="31" t="s">
        <v>77</v>
      </c>
      <c r="AJ32" s="10" t="s">
        <v>77</v>
      </c>
      <c r="AK32" s="10" t="s">
        <v>77</v>
      </c>
      <c r="AL32" s="10" t="s">
        <v>77</v>
      </c>
      <c r="AM32" s="10" t="s">
        <v>78</v>
      </c>
      <c r="AN32" s="10" t="s">
        <v>77</v>
      </c>
      <c r="AO32" s="10" t="s">
        <v>78</v>
      </c>
      <c r="AP32" s="10" t="s">
        <v>77</v>
      </c>
      <c r="AQ32" s="10" t="s">
        <v>77</v>
      </c>
      <c r="AR32" s="10" t="s">
        <v>77</v>
      </c>
      <c r="AS32" s="10" t="s">
        <v>78</v>
      </c>
      <c r="AT32" s="10" t="s">
        <v>77</v>
      </c>
      <c r="AU32" s="10" t="s">
        <v>77</v>
      </c>
      <c r="AV32" s="10" t="s">
        <v>77</v>
      </c>
      <c r="AW32" s="10" t="s">
        <v>78</v>
      </c>
      <c r="AX32" s="10" t="s">
        <v>77</v>
      </c>
      <c r="AY32" s="32" t="s">
        <v>77</v>
      </c>
      <c r="AZ32" s="31" t="s">
        <v>78</v>
      </c>
      <c r="BA32" s="10" t="s">
        <v>78</v>
      </c>
      <c r="BB32" s="10" t="s">
        <v>77</v>
      </c>
      <c r="BC32" s="10" t="s">
        <v>78</v>
      </c>
      <c r="BD32" s="10" t="s">
        <v>77</v>
      </c>
      <c r="BE32" s="10" t="s">
        <v>77</v>
      </c>
      <c r="BF32" s="10" t="s">
        <v>77</v>
      </c>
      <c r="BG32" s="10" t="s">
        <v>77</v>
      </c>
      <c r="BH32" s="10" t="s">
        <v>77</v>
      </c>
      <c r="BI32" s="10" t="s">
        <v>78</v>
      </c>
      <c r="BJ32" s="10" t="s">
        <v>77</v>
      </c>
      <c r="BK32" s="10" t="s">
        <v>77</v>
      </c>
      <c r="BL32" s="10" t="s">
        <v>77</v>
      </c>
      <c r="BM32" s="10" t="s">
        <v>77</v>
      </c>
      <c r="BN32" s="32" t="s">
        <v>77</v>
      </c>
    </row>
    <row r="33" spans="1:66" s="10" customFormat="1" ht="12.75" customHeight="1">
      <c r="A33" s="9">
        <v>39738.6544791667</v>
      </c>
      <c r="B33" s="9" t="s">
        <v>110</v>
      </c>
      <c r="C33" s="31" t="s">
        <v>77</v>
      </c>
      <c r="D33" s="10" t="s">
        <v>78</v>
      </c>
      <c r="E33" s="10" t="s">
        <v>77</v>
      </c>
      <c r="F33" s="10" t="s">
        <v>77</v>
      </c>
      <c r="G33" s="10" t="s">
        <v>77</v>
      </c>
      <c r="H33" s="10" t="s">
        <v>77</v>
      </c>
      <c r="I33" s="10" t="s">
        <v>78</v>
      </c>
      <c r="J33" s="10" t="s">
        <v>77</v>
      </c>
      <c r="K33" s="10" t="s">
        <v>78</v>
      </c>
      <c r="L33" s="10" t="s">
        <v>77</v>
      </c>
      <c r="M33" s="10" t="s">
        <v>77</v>
      </c>
      <c r="N33" s="10" t="s">
        <v>78</v>
      </c>
      <c r="O33" s="32" t="s">
        <v>77</v>
      </c>
      <c r="P33" s="31" t="s">
        <v>77</v>
      </c>
      <c r="Q33" s="10" t="s">
        <v>77</v>
      </c>
      <c r="R33" s="10" t="s">
        <v>77</v>
      </c>
      <c r="S33" s="10" t="s">
        <v>77</v>
      </c>
      <c r="T33" s="10" t="s">
        <v>77</v>
      </c>
      <c r="U33" s="10" t="s">
        <v>77</v>
      </c>
      <c r="V33" s="10" t="s">
        <v>77</v>
      </c>
      <c r="W33" s="10" t="s">
        <v>77</v>
      </c>
      <c r="X33" s="10" t="s">
        <v>77</v>
      </c>
      <c r="Y33" s="10" t="s">
        <v>77</v>
      </c>
      <c r="Z33" s="10" t="s">
        <v>77</v>
      </c>
      <c r="AA33" s="10" t="s">
        <v>77</v>
      </c>
      <c r="AB33" s="10" t="s">
        <v>77</v>
      </c>
      <c r="AC33" s="10" t="s">
        <v>77</v>
      </c>
      <c r="AD33" s="10" t="s">
        <v>77</v>
      </c>
      <c r="AE33" s="10" t="s">
        <v>77</v>
      </c>
      <c r="AF33" s="10" t="s">
        <v>77</v>
      </c>
      <c r="AG33" s="10" t="s">
        <v>77</v>
      </c>
      <c r="AH33" s="32" t="s">
        <v>77</v>
      </c>
      <c r="AI33" s="31" t="s">
        <v>77</v>
      </c>
      <c r="AJ33" s="10" t="s">
        <v>77</v>
      </c>
      <c r="AK33" s="10" t="s">
        <v>77</v>
      </c>
      <c r="AL33" s="10" t="s">
        <v>77</v>
      </c>
      <c r="AM33" s="10" t="s">
        <v>77</v>
      </c>
      <c r="AN33" s="10" t="s">
        <v>77</v>
      </c>
      <c r="AO33" s="10" t="s">
        <v>77</v>
      </c>
      <c r="AP33" s="10" t="s">
        <v>77</v>
      </c>
      <c r="AQ33" s="10" t="s">
        <v>77</v>
      </c>
      <c r="AR33" s="10" t="s">
        <v>77</v>
      </c>
      <c r="AS33" s="10" t="s">
        <v>77</v>
      </c>
      <c r="AT33" s="10" t="s">
        <v>77</v>
      </c>
      <c r="AU33" s="10" t="s">
        <v>77</v>
      </c>
      <c r="AV33" s="10" t="s">
        <v>77</v>
      </c>
      <c r="AW33" s="10" t="s">
        <v>77</v>
      </c>
      <c r="AX33" s="10" t="s">
        <v>77</v>
      </c>
      <c r="AY33" s="32" t="s">
        <v>77</v>
      </c>
      <c r="AZ33" s="31" t="s">
        <v>77</v>
      </c>
      <c r="BA33" s="10" t="s">
        <v>78</v>
      </c>
      <c r="BB33" s="10" t="s">
        <v>77</v>
      </c>
      <c r="BC33" s="10" t="s">
        <v>77</v>
      </c>
      <c r="BD33" s="10" t="s">
        <v>77</v>
      </c>
      <c r="BE33" s="10" t="s">
        <v>77</v>
      </c>
      <c r="BF33" s="10" t="s">
        <v>78</v>
      </c>
      <c r="BG33" s="10" t="s">
        <v>77</v>
      </c>
      <c r="BH33" s="10" t="s">
        <v>78</v>
      </c>
      <c r="BI33" s="10" t="s">
        <v>77</v>
      </c>
      <c r="BJ33" s="10" t="s">
        <v>77</v>
      </c>
      <c r="BK33" s="10" t="s">
        <v>77</v>
      </c>
      <c r="BL33" s="10" t="s">
        <v>77</v>
      </c>
      <c r="BM33" s="10" t="s">
        <v>78</v>
      </c>
      <c r="BN33" s="32" t="s">
        <v>77</v>
      </c>
    </row>
    <row r="34" spans="1:66" s="10" customFormat="1" ht="12.75" customHeight="1">
      <c r="A34" s="9">
        <v>39751.3811689815</v>
      </c>
      <c r="B34" s="9" t="s">
        <v>110</v>
      </c>
      <c r="C34" s="31" t="s">
        <v>77</v>
      </c>
      <c r="D34" s="10" t="s">
        <v>77</v>
      </c>
      <c r="E34" s="10" t="s">
        <v>77</v>
      </c>
      <c r="F34" s="10" t="s">
        <v>77</v>
      </c>
      <c r="G34" s="10" t="s">
        <v>77</v>
      </c>
      <c r="H34" s="10" t="s">
        <v>77</v>
      </c>
      <c r="I34" s="10" t="s">
        <v>77</v>
      </c>
      <c r="J34" s="10" t="s">
        <v>77</v>
      </c>
      <c r="K34" s="10" t="s">
        <v>77</v>
      </c>
      <c r="L34" s="10" t="s">
        <v>77</v>
      </c>
      <c r="M34" s="10" t="s">
        <v>77</v>
      </c>
      <c r="N34" s="10" t="s">
        <v>77</v>
      </c>
      <c r="O34" s="32" t="s">
        <v>77</v>
      </c>
      <c r="P34" s="31" t="s">
        <v>78</v>
      </c>
      <c r="Q34" s="10" t="s">
        <v>77</v>
      </c>
      <c r="R34" s="10" t="s">
        <v>78</v>
      </c>
      <c r="S34" s="10" t="s">
        <v>78</v>
      </c>
      <c r="T34" s="10" t="s">
        <v>78</v>
      </c>
      <c r="U34" s="10" t="s">
        <v>77</v>
      </c>
      <c r="V34" s="10" t="s">
        <v>77</v>
      </c>
      <c r="W34" s="10" t="s">
        <v>78</v>
      </c>
      <c r="X34" s="10" t="s">
        <v>78</v>
      </c>
      <c r="Y34" s="10" t="s">
        <v>78</v>
      </c>
      <c r="Z34" s="10" t="s">
        <v>78</v>
      </c>
      <c r="AA34" s="10" t="s">
        <v>78</v>
      </c>
      <c r="AB34" s="10" t="s">
        <v>78</v>
      </c>
      <c r="AC34" s="10" t="s">
        <v>77</v>
      </c>
      <c r="AD34" s="10" t="s">
        <v>77</v>
      </c>
      <c r="AE34" s="10" t="s">
        <v>78</v>
      </c>
      <c r="AF34" s="10" t="s">
        <v>77</v>
      </c>
      <c r="AG34" s="10" t="s">
        <v>78</v>
      </c>
      <c r="AH34" s="32" t="s">
        <v>78</v>
      </c>
      <c r="AI34" s="31" t="s">
        <v>77</v>
      </c>
      <c r="AJ34" s="10" t="s">
        <v>77</v>
      </c>
      <c r="AK34" s="10" t="s">
        <v>77</v>
      </c>
      <c r="AL34" s="10" t="s">
        <v>77</v>
      </c>
      <c r="AM34" s="10" t="s">
        <v>77</v>
      </c>
      <c r="AN34" s="10" t="s">
        <v>77</v>
      </c>
      <c r="AO34" s="10" t="s">
        <v>77</v>
      </c>
      <c r="AP34" s="10" t="s">
        <v>77</v>
      </c>
      <c r="AQ34" s="10" t="s">
        <v>77</v>
      </c>
      <c r="AR34" s="10" t="s">
        <v>77</v>
      </c>
      <c r="AS34" s="10" t="s">
        <v>78</v>
      </c>
      <c r="AT34" s="10" t="s">
        <v>77</v>
      </c>
      <c r="AU34" s="10" t="s">
        <v>77</v>
      </c>
      <c r="AV34" s="10" t="s">
        <v>77</v>
      </c>
      <c r="AW34" s="10" t="s">
        <v>77</v>
      </c>
      <c r="AX34" s="10" t="s">
        <v>77</v>
      </c>
      <c r="AY34" s="32" t="s">
        <v>77</v>
      </c>
      <c r="AZ34" s="31" t="s">
        <v>78</v>
      </c>
      <c r="BA34" s="10" t="s">
        <v>78</v>
      </c>
      <c r="BB34" s="10" t="s">
        <v>77</v>
      </c>
      <c r="BC34" s="10" t="s">
        <v>77</v>
      </c>
      <c r="BD34" s="10" t="s">
        <v>77</v>
      </c>
      <c r="BE34" s="10" t="s">
        <v>77</v>
      </c>
      <c r="BF34" s="10" t="s">
        <v>77</v>
      </c>
      <c r="BG34" s="10" t="s">
        <v>77</v>
      </c>
      <c r="BH34" s="10" t="s">
        <v>78</v>
      </c>
      <c r="BI34" s="10" t="s">
        <v>77</v>
      </c>
      <c r="BJ34" s="10" t="s">
        <v>77</v>
      </c>
      <c r="BK34" s="10" t="s">
        <v>77</v>
      </c>
      <c r="BL34" s="10" t="s">
        <v>77</v>
      </c>
      <c r="BM34" s="10" t="s">
        <v>78</v>
      </c>
      <c r="BN34" s="32" t="s">
        <v>77</v>
      </c>
    </row>
    <row r="35" spans="1:66" s="10" customFormat="1" ht="12.75" customHeight="1">
      <c r="A35" s="9">
        <v>39751.562037037</v>
      </c>
      <c r="B35" s="9" t="s">
        <v>110</v>
      </c>
      <c r="C35" s="31" t="s">
        <v>77</v>
      </c>
      <c r="D35" s="10" t="s">
        <v>78</v>
      </c>
      <c r="E35" s="10" t="s">
        <v>77</v>
      </c>
      <c r="F35" s="10" t="s">
        <v>77</v>
      </c>
      <c r="G35" s="10" t="s">
        <v>77</v>
      </c>
      <c r="H35" s="10" t="s">
        <v>78</v>
      </c>
      <c r="I35" s="10" t="s">
        <v>77</v>
      </c>
      <c r="J35" s="10" t="s">
        <v>77</v>
      </c>
      <c r="K35" s="10" t="s">
        <v>78</v>
      </c>
      <c r="L35" s="10" t="s">
        <v>78</v>
      </c>
      <c r="M35" s="10" t="s">
        <v>77</v>
      </c>
      <c r="N35" s="10" t="s">
        <v>78</v>
      </c>
      <c r="O35" s="32" t="s">
        <v>77</v>
      </c>
      <c r="P35" s="31" t="s">
        <v>77</v>
      </c>
      <c r="Q35" s="10" t="s">
        <v>77</v>
      </c>
      <c r="R35" s="10" t="s">
        <v>77</v>
      </c>
      <c r="S35" s="10" t="s">
        <v>77</v>
      </c>
      <c r="T35" s="10" t="s">
        <v>77</v>
      </c>
      <c r="U35" s="10" t="s">
        <v>77</v>
      </c>
      <c r="V35" s="10" t="s">
        <v>77</v>
      </c>
      <c r="W35" s="10" t="s">
        <v>78</v>
      </c>
      <c r="X35" s="10" t="s">
        <v>77</v>
      </c>
      <c r="Y35" s="10" t="s">
        <v>77</v>
      </c>
      <c r="Z35" s="10" t="s">
        <v>77</v>
      </c>
      <c r="AA35" s="10" t="s">
        <v>77</v>
      </c>
      <c r="AB35" s="10" t="s">
        <v>77</v>
      </c>
      <c r="AC35" s="10" t="s">
        <v>77</v>
      </c>
      <c r="AD35" s="10" t="s">
        <v>77</v>
      </c>
      <c r="AE35" s="10" t="s">
        <v>77</v>
      </c>
      <c r="AF35" s="10" t="s">
        <v>77</v>
      </c>
      <c r="AG35" s="10" t="s">
        <v>77</v>
      </c>
      <c r="AH35" s="32" t="s">
        <v>77</v>
      </c>
      <c r="AI35" s="31" t="s">
        <v>77</v>
      </c>
      <c r="AJ35" s="10" t="s">
        <v>77</v>
      </c>
      <c r="AK35" s="10" t="s">
        <v>77</v>
      </c>
      <c r="AL35" s="10" t="s">
        <v>77</v>
      </c>
      <c r="AM35" s="10" t="s">
        <v>77</v>
      </c>
      <c r="AN35" s="10" t="s">
        <v>77</v>
      </c>
      <c r="AO35" s="10" t="s">
        <v>77</v>
      </c>
      <c r="AP35" s="10" t="s">
        <v>77</v>
      </c>
      <c r="AQ35" s="10" t="s">
        <v>77</v>
      </c>
      <c r="AR35" s="10" t="s">
        <v>77</v>
      </c>
      <c r="AS35" s="10" t="s">
        <v>78</v>
      </c>
      <c r="AT35" s="10" t="s">
        <v>77</v>
      </c>
      <c r="AU35" s="10" t="s">
        <v>77</v>
      </c>
      <c r="AV35" s="10" t="s">
        <v>77</v>
      </c>
      <c r="AW35" s="10" t="s">
        <v>77</v>
      </c>
      <c r="AX35" s="10" t="s">
        <v>77</v>
      </c>
      <c r="AY35" s="32" t="s">
        <v>77</v>
      </c>
      <c r="AZ35" s="31" t="s">
        <v>77</v>
      </c>
      <c r="BA35" s="10" t="s">
        <v>77</v>
      </c>
      <c r="BB35" s="10" t="s">
        <v>78</v>
      </c>
      <c r="BC35" s="10" t="s">
        <v>77</v>
      </c>
      <c r="BD35" s="10" t="s">
        <v>77</v>
      </c>
      <c r="BE35" s="10" t="s">
        <v>77</v>
      </c>
      <c r="BF35" s="10" t="s">
        <v>77</v>
      </c>
      <c r="BG35" s="10" t="s">
        <v>77</v>
      </c>
      <c r="BH35" s="10" t="s">
        <v>77</v>
      </c>
      <c r="BI35" s="10" t="s">
        <v>77</v>
      </c>
      <c r="BJ35" s="10" t="s">
        <v>77</v>
      </c>
      <c r="BK35" s="10" t="s">
        <v>77</v>
      </c>
      <c r="BL35" s="10" t="s">
        <v>77</v>
      </c>
      <c r="BM35" s="10" t="s">
        <v>77</v>
      </c>
      <c r="BN35" s="32" t="s">
        <v>77</v>
      </c>
    </row>
    <row r="36" spans="1:66" s="10" customFormat="1" ht="12.75" customHeight="1">
      <c r="A36" s="9">
        <v>39751.8108217593</v>
      </c>
      <c r="B36" s="9" t="s">
        <v>110</v>
      </c>
      <c r="C36" s="31" t="s">
        <v>77</v>
      </c>
      <c r="D36" s="10" t="s">
        <v>77</v>
      </c>
      <c r="E36" s="10" t="s">
        <v>77</v>
      </c>
      <c r="F36" s="10" t="s">
        <v>77</v>
      </c>
      <c r="G36" s="10" t="s">
        <v>77</v>
      </c>
      <c r="H36" s="10" t="s">
        <v>77</v>
      </c>
      <c r="I36" s="10" t="s">
        <v>77</v>
      </c>
      <c r="J36" s="10" t="s">
        <v>77</v>
      </c>
      <c r="K36" s="10" t="s">
        <v>77</v>
      </c>
      <c r="L36" s="10" t="s">
        <v>77</v>
      </c>
      <c r="M36" s="10" t="s">
        <v>77</v>
      </c>
      <c r="N36" s="10" t="s">
        <v>77</v>
      </c>
      <c r="O36" s="32" t="s">
        <v>77</v>
      </c>
      <c r="P36" s="31" t="s">
        <v>77</v>
      </c>
      <c r="Q36" s="10" t="s">
        <v>77</v>
      </c>
      <c r="R36" s="10" t="s">
        <v>78</v>
      </c>
      <c r="S36" s="10" t="s">
        <v>77</v>
      </c>
      <c r="T36" s="10" t="s">
        <v>77</v>
      </c>
      <c r="U36" s="10" t="s">
        <v>78</v>
      </c>
      <c r="V36" s="10" t="s">
        <v>78</v>
      </c>
      <c r="W36" s="10" t="s">
        <v>78</v>
      </c>
      <c r="X36" s="10" t="s">
        <v>77</v>
      </c>
      <c r="Y36" s="10" t="s">
        <v>77</v>
      </c>
      <c r="Z36" s="10" t="s">
        <v>78</v>
      </c>
      <c r="AA36" s="10" t="s">
        <v>77</v>
      </c>
      <c r="AB36" s="10" t="s">
        <v>77</v>
      </c>
      <c r="AC36" s="10" t="s">
        <v>77</v>
      </c>
      <c r="AD36" s="10" t="s">
        <v>77</v>
      </c>
      <c r="AE36" s="10" t="s">
        <v>77</v>
      </c>
      <c r="AF36" s="10" t="s">
        <v>77</v>
      </c>
      <c r="AG36" s="10" t="s">
        <v>77</v>
      </c>
      <c r="AH36" s="32" t="s">
        <v>78</v>
      </c>
      <c r="AI36" s="31" t="s">
        <v>77</v>
      </c>
      <c r="AJ36" s="10" t="s">
        <v>78</v>
      </c>
      <c r="AK36" s="10" t="s">
        <v>77</v>
      </c>
      <c r="AL36" s="10" t="s">
        <v>77</v>
      </c>
      <c r="AM36" s="10" t="s">
        <v>77</v>
      </c>
      <c r="AN36" s="10" t="s">
        <v>77</v>
      </c>
      <c r="AO36" s="10" t="s">
        <v>78</v>
      </c>
      <c r="AP36" s="10" t="s">
        <v>77</v>
      </c>
      <c r="AQ36" s="10" t="s">
        <v>77</v>
      </c>
      <c r="AR36" s="10" t="s">
        <v>77</v>
      </c>
      <c r="AS36" s="10" t="s">
        <v>77</v>
      </c>
      <c r="AT36" s="10" t="s">
        <v>77</v>
      </c>
      <c r="AU36" s="10" t="s">
        <v>77</v>
      </c>
      <c r="AV36" s="10" t="s">
        <v>77</v>
      </c>
      <c r="AW36" s="10" t="s">
        <v>77</v>
      </c>
      <c r="AX36" s="10" t="s">
        <v>77</v>
      </c>
      <c r="AY36" s="32" t="s">
        <v>77</v>
      </c>
      <c r="AZ36" s="31"/>
      <c r="BB36" s="10" t="s">
        <v>77</v>
      </c>
      <c r="BC36" s="10" t="s">
        <v>77</v>
      </c>
      <c r="BD36" s="10" t="s">
        <v>78</v>
      </c>
      <c r="BE36" s="10" t="s">
        <v>78</v>
      </c>
      <c r="BF36" s="10" t="s">
        <v>77</v>
      </c>
      <c r="BG36" s="10" t="s">
        <v>77</v>
      </c>
      <c r="BH36" s="10" t="s">
        <v>77</v>
      </c>
      <c r="BI36" s="10" t="s">
        <v>77</v>
      </c>
      <c r="BJ36" s="10" t="s">
        <v>77</v>
      </c>
      <c r="BK36" s="10" t="s">
        <v>77</v>
      </c>
      <c r="BL36" s="10" t="s">
        <v>77</v>
      </c>
      <c r="BM36" s="10" t="s">
        <v>78</v>
      </c>
      <c r="BN36" s="32" t="s">
        <v>77</v>
      </c>
    </row>
    <row r="37" spans="1:66" s="10" customFormat="1" ht="12.75" customHeight="1">
      <c r="A37" s="9">
        <v>39752.3940625</v>
      </c>
      <c r="B37" s="9" t="s">
        <v>110</v>
      </c>
      <c r="C37" s="31" t="s">
        <v>77</v>
      </c>
      <c r="D37" s="10" t="s">
        <v>77</v>
      </c>
      <c r="E37" s="10" t="s">
        <v>77</v>
      </c>
      <c r="F37" s="10" t="s">
        <v>77</v>
      </c>
      <c r="G37" s="10" t="s">
        <v>77</v>
      </c>
      <c r="H37" s="10" t="s">
        <v>77</v>
      </c>
      <c r="I37" s="10" t="s">
        <v>77</v>
      </c>
      <c r="J37" s="10" t="s">
        <v>77</v>
      </c>
      <c r="K37" s="10" t="s">
        <v>77</v>
      </c>
      <c r="L37" s="10" t="s">
        <v>77</v>
      </c>
      <c r="M37" s="10" t="s">
        <v>77</v>
      </c>
      <c r="N37" s="10" t="s">
        <v>78</v>
      </c>
      <c r="O37" s="32" t="s">
        <v>77</v>
      </c>
      <c r="P37" s="31" t="s">
        <v>77</v>
      </c>
      <c r="Q37" s="10" t="s">
        <v>77</v>
      </c>
      <c r="R37" s="10" t="s">
        <v>77</v>
      </c>
      <c r="S37" s="10" t="s">
        <v>77</v>
      </c>
      <c r="T37" s="10" t="s">
        <v>77</v>
      </c>
      <c r="U37" s="10" t="s">
        <v>77</v>
      </c>
      <c r="V37" s="10" t="s">
        <v>77</v>
      </c>
      <c r="W37" s="10" t="s">
        <v>77</v>
      </c>
      <c r="X37" s="10" t="s">
        <v>77</v>
      </c>
      <c r="Y37" s="10" t="s">
        <v>77</v>
      </c>
      <c r="Z37" s="10" t="s">
        <v>77</v>
      </c>
      <c r="AA37" s="10" t="s">
        <v>77</v>
      </c>
      <c r="AB37" s="10" t="s">
        <v>77</v>
      </c>
      <c r="AC37" s="10" t="s">
        <v>77</v>
      </c>
      <c r="AD37" s="10" t="s">
        <v>77</v>
      </c>
      <c r="AE37" s="10" t="s">
        <v>77</v>
      </c>
      <c r="AF37" s="10" t="s">
        <v>77</v>
      </c>
      <c r="AG37" s="10" t="s">
        <v>77</v>
      </c>
      <c r="AH37" s="32" t="s">
        <v>77</v>
      </c>
      <c r="AI37" s="31" t="s">
        <v>77</v>
      </c>
      <c r="AJ37" s="10" t="s">
        <v>77</v>
      </c>
      <c r="AK37" s="10" t="s">
        <v>77</v>
      </c>
      <c r="AL37" s="10" t="s">
        <v>77</v>
      </c>
      <c r="AM37" s="10" t="s">
        <v>77</v>
      </c>
      <c r="AN37" s="10" t="s">
        <v>77</v>
      </c>
      <c r="AO37" s="10" t="s">
        <v>77</v>
      </c>
      <c r="AP37" s="10" t="s">
        <v>77</v>
      </c>
      <c r="AQ37" s="10" t="s">
        <v>77</v>
      </c>
      <c r="AR37" s="10" t="s">
        <v>77</v>
      </c>
      <c r="AS37" s="10" t="s">
        <v>77</v>
      </c>
      <c r="AT37" s="10" t="s">
        <v>77</v>
      </c>
      <c r="AU37" s="10" t="s">
        <v>77</v>
      </c>
      <c r="AV37" s="10" t="s">
        <v>77</v>
      </c>
      <c r="AW37" s="10" t="s">
        <v>77</v>
      </c>
      <c r="AX37" s="10" t="s">
        <v>77</v>
      </c>
      <c r="AY37" s="32" t="s">
        <v>77</v>
      </c>
      <c r="AZ37" s="31" t="s">
        <v>77</v>
      </c>
      <c r="BA37" s="10" t="s">
        <v>77</v>
      </c>
      <c r="BB37" s="10" t="s">
        <v>77</v>
      </c>
      <c r="BC37" s="10" t="s">
        <v>77</v>
      </c>
      <c r="BD37" s="10" t="s">
        <v>77</v>
      </c>
      <c r="BE37" s="10" t="s">
        <v>77</v>
      </c>
      <c r="BF37" s="10" t="s">
        <v>77</v>
      </c>
      <c r="BG37" s="10" t="s">
        <v>77</v>
      </c>
      <c r="BH37" s="10" t="s">
        <v>77</v>
      </c>
      <c r="BI37" s="10" t="s">
        <v>77</v>
      </c>
      <c r="BJ37" s="10" t="s">
        <v>77</v>
      </c>
      <c r="BK37" s="10" t="s">
        <v>77</v>
      </c>
      <c r="BL37" s="10" t="s">
        <v>77</v>
      </c>
      <c r="BM37" s="10" t="s">
        <v>77</v>
      </c>
      <c r="BN37" s="32" t="s">
        <v>77</v>
      </c>
    </row>
    <row r="38" spans="1:66" s="10" customFormat="1" ht="12.75" customHeight="1">
      <c r="A38" s="9">
        <v>39752.7191782407</v>
      </c>
      <c r="B38" s="9" t="s">
        <v>110</v>
      </c>
      <c r="C38" s="31" t="s">
        <v>77</v>
      </c>
      <c r="D38" s="10" t="s">
        <v>77</v>
      </c>
      <c r="E38" s="10" t="s">
        <v>77</v>
      </c>
      <c r="F38" s="10" t="s">
        <v>77</v>
      </c>
      <c r="G38" s="10" t="s">
        <v>77</v>
      </c>
      <c r="H38" s="10" t="s">
        <v>77</v>
      </c>
      <c r="I38" s="10" t="s">
        <v>78</v>
      </c>
      <c r="J38" s="10" t="s">
        <v>77</v>
      </c>
      <c r="K38" s="10" t="s">
        <v>78</v>
      </c>
      <c r="L38" s="10" t="s">
        <v>78</v>
      </c>
      <c r="M38" s="10" t="s">
        <v>77</v>
      </c>
      <c r="N38" s="10" t="s">
        <v>78</v>
      </c>
      <c r="O38" s="32" t="s">
        <v>78</v>
      </c>
      <c r="P38" s="31" t="s">
        <v>77</v>
      </c>
      <c r="R38" s="10" t="s">
        <v>77</v>
      </c>
      <c r="S38" s="10" t="s">
        <v>77</v>
      </c>
      <c r="T38" s="10" t="s">
        <v>77</v>
      </c>
      <c r="U38" s="10" t="s">
        <v>78</v>
      </c>
      <c r="V38" s="10" t="s">
        <v>78</v>
      </c>
      <c r="W38" s="10" t="s">
        <v>77</v>
      </c>
      <c r="X38" s="10" t="s">
        <v>77</v>
      </c>
      <c r="Y38" s="10" t="s">
        <v>77</v>
      </c>
      <c r="Z38" s="10" t="s">
        <v>77</v>
      </c>
      <c r="AA38" s="10" t="s">
        <v>78</v>
      </c>
      <c r="AB38" s="10" t="s">
        <v>77</v>
      </c>
      <c r="AC38" s="10" t="s">
        <v>78</v>
      </c>
      <c r="AD38" s="10" t="s">
        <v>78</v>
      </c>
      <c r="AE38" s="10" t="s">
        <v>77</v>
      </c>
      <c r="AF38" s="10" t="s">
        <v>78</v>
      </c>
      <c r="AG38" s="10" t="s">
        <v>78</v>
      </c>
      <c r="AH38" s="32" t="s">
        <v>77</v>
      </c>
      <c r="AI38" s="31" t="s">
        <v>78</v>
      </c>
      <c r="AJ38" s="10" t="s">
        <v>77</v>
      </c>
      <c r="AK38" s="10" t="s">
        <v>77</v>
      </c>
      <c r="AL38" s="10" t="s">
        <v>77</v>
      </c>
      <c r="AM38" s="10" t="s">
        <v>77</v>
      </c>
      <c r="AN38" s="10" t="s">
        <v>77</v>
      </c>
      <c r="AO38" s="10" t="s">
        <v>78</v>
      </c>
      <c r="AP38" s="10" t="s">
        <v>77</v>
      </c>
      <c r="AQ38" s="10" t="s">
        <v>77</v>
      </c>
      <c r="AR38" s="10" t="s">
        <v>77</v>
      </c>
      <c r="AS38" s="10" t="s">
        <v>78</v>
      </c>
      <c r="AT38" s="10" t="s">
        <v>77</v>
      </c>
      <c r="AU38" s="10" t="s">
        <v>77</v>
      </c>
      <c r="AV38" s="10" t="s">
        <v>77</v>
      </c>
      <c r="AW38" s="10" t="s">
        <v>77</v>
      </c>
      <c r="AX38" s="10" t="s">
        <v>77</v>
      </c>
      <c r="AY38" s="32" t="s">
        <v>78</v>
      </c>
      <c r="AZ38" s="31" t="s">
        <v>78</v>
      </c>
      <c r="BA38" s="10" t="s">
        <v>77</v>
      </c>
      <c r="BB38" s="10" t="s">
        <v>78</v>
      </c>
      <c r="BC38" s="10" t="s">
        <v>77</v>
      </c>
      <c r="BD38" s="10" t="s">
        <v>78</v>
      </c>
      <c r="BE38" s="10" t="s">
        <v>77</v>
      </c>
      <c r="BF38" s="10" t="s">
        <v>78</v>
      </c>
      <c r="BG38" s="10" t="s">
        <v>77</v>
      </c>
      <c r="BH38" s="10" t="s">
        <v>78</v>
      </c>
      <c r="BI38" s="10" t="s">
        <v>77</v>
      </c>
      <c r="BJ38" s="10" t="s">
        <v>78</v>
      </c>
      <c r="BK38" s="10" t="s">
        <v>78</v>
      </c>
      <c r="BL38" s="10" t="s">
        <v>77</v>
      </c>
      <c r="BM38" s="10" t="s">
        <v>77</v>
      </c>
      <c r="BN38" s="32" t="s">
        <v>77</v>
      </c>
    </row>
    <row r="39" spans="1:66" s="10" customFormat="1" ht="12.75" customHeight="1">
      <c r="A39" s="9">
        <v>39755.7055208333</v>
      </c>
      <c r="B39" s="9" t="s">
        <v>110</v>
      </c>
      <c r="C39" s="31" t="s">
        <v>77</v>
      </c>
      <c r="D39" s="10" t="s">
        <v>77</v>
      </c>
      <c r="E39" s="10" t="s">
        <v>77</v>
      </c>
      <c r="F39" s="10" t="s">
        <v>77</v>
      </c>
      <c r="G39" s="10" t="s">
        <v>77</v>
      </c>
      <c r="H39" s="10" t="s">
        <v>77</v>
      </c>
      <c r="I39" s="10" t="s">
        <v>77</v>
      </c>
      <c r="J39" s="10" t="s">
        <v>77</v>
      </c>
      <c r="K39" s="10" t="s">
        <v>77</v>
      </c>
      <c r="L39" s="10" t="s">
        <v>77</v>
      </c>
      <c r="M39" s="10" t="s">
        <v>77</v>
      </c>
      <c r="O39" s="32"/>
      <c r="P39" s="31" t="s">
        <v>77</v>
      </c>
      <c r="V39" s="10" t="s">
        <v>78</v>
      </c>
      <c r="W39" s="10" t="s">
        <v>77</v>
      </c>
      <c r="X39" s="10" t="s">
        <v>77</v>
      </c>
      <c r="Y39" s="10" t="s">
        <v>77</v>
      </c>
      <c r="Z39" s="10" t="s">
        <v>77</v>
      </c>
      <c r="AA39" s="10" t="s">
        <v>77</v>
      </c>
      <c r="AC39" s="10" t="s">
        <v>78</v>
      </c>
      <c r="AD39" s="10" t="s">
        <v>78</v>
      </c>
      <c r="AF39" s="10" t="s">
        <v>77</v>
      </c>
      <c r="AH39" s="32"/>
      <c r="AI39" s="31"/>
      <c r="AJ39" s="10" t="s">
        <v>77</v>
      </c>
      <c r="AM39" s="10" t="s">
        <v>77</v>
      </c>
      <c r="AN39" s="10" t="s">
        <v>77</v>
      </c>
      <c r="AR39" s="10" t="s">
        <v>77</v>
      </c>
      <c r="AY39" s="32"/>
      <c r="AZ39" s="31"/>
      <c r="BC39" s="10" t="s">
        <v>77</v>
      </c>
      <c r="BD39" s="10" t="s">
        <v>78</v>
      </c>
      <c r="BJ39" s="10" t="s">
        <v>77</v>
      </c>
      <c r="BL39" s="10" t="s">
        <v>77</v>
      </c>
      <c r="BN39" s="32" t="s">
        <v>78</v>
      </c>
    </row>
    <row r="40" spans="1:66" s="12" customFormat="1" ht="12.75" customHeight="1">
      <c r="A40" s="11">
        <v>39738.6975115741</v>
      </c>
      <c r="B40" s="11" t="s">
        <v>176</v>
      </c>
      <c r="C40" s="33" t="s">
        <v>77</v>
      </c>
      <c r="D40" s="12" t="s">
        <v>77</v>
      </c>
      <c r="E40" s="12" t="s">
        <v>77</v>
      </c>
      <c r="H40" s="12" t="s">
        <v>77</v>
      </c>
      <c r="J40" s="12" t="s">
        <v>78</v>
      </c>
      <c r="K40" s="12" t="s">
        <v>77</v>
      </c>
      <c r="L40" s="12" t="s">
        <v>77</v>
      </c>
      <c r="M40" s="12" t="s">
        <v>78</v>
      </c>
      <c r="N40" s="12" t="s">
        <v>78</v>
      </c>
      <c r="O40" s="34" t="s">
        <v>77</v>
      </c>
      <c r="P40" s="33" t="s">
        <v>77</v>
      </c>
      <c r="R40" s="12" t="s">
        <v>77</v>
      </c>
      <c r="S40" s="12" t="s">
        <v>77</v>
      </c>
      <c r="T40" s="12" t="s">
        <v>77</v>
      </c>
      <c r="U40" s="12" t="s">
        <v>77</v>
      </c>
      <c r="V40" s="12" t="s">
        <v>77</v>
      </c>
      <c r="X40" s="12" t="s">
        <v>77</v>
      </c>
      <c r="Y40" s="12" t="s">
        <v>77</v>
      </c>
      <c r="Z40" s="12" t="s">
        <v>77</v>
      </c>
      <c r="AA40" s="12" t="s">
        <v>77</v>
      </c>
      <c r="AC40" s="12" t="s">
        <v>77</v>
      </c>
      <c r="AD40" s="12" t="s">
        <v>77</v>
      </c>
      <c r="AE40" s="12" t="s">
        <v>77</v>
      </c>
      <c r="AF40" s="12" t="s">
        <v>77</v>
      </c>
      <c r="AG40" s="12" t="s">
        <v>77</v>
      </c>
      <c r="AH40" s="34" t="s">
        <v>77</v>
      </c>
      <c r="AI40" s="33"/>
      <c r="AJ40" s="12" t="s">
        <v>77</v>
      </c>
      <c r="AK40" s="12" t="s">
        <v>77</v>
      </c>
      <c r="AL40" s="12" t="s">
        <v>77</v>
      </c>
      <c r="AM40" s="12" t="s">
        <v>77</v>
      </c>
      <c r="AN40" s="12" t="s">
        <v>77</v>
      </c>
      <c r="AO40" s="12" t="s">
        <v>78</v>
      </c>
      <c r="AP40" s="12" t="s">
        <v>77</v>
      </c>
      <c r="AR40" s="12" t="s">
        <v>77</v>
      </c>
      <c r="AS40" s="12" t="s">
        <v>78</v>
      </c>
      <c r="AT40" s="12" t="s">
        <v>77</v>
      </c>
      <c r="AU40" s="12" t="s">
        <v>77</v>
      </c>
      <c r="AW40" s="12" t="s">
        <v>77</v>
      </c>
      <c r="AY40" s="34"/>
      <c r="AZ40" s="33"/>
      <c r="BA40" s="12" t="s">
        <v>77</v>
      </c>
      <c r="BC40" s="12" t="s">
        <v>77</v>
      </c>
      <c r="BD40" s="12" t="s">
        <v>77</v>
      </c>
      <c r="BE40" s="12" t="s">
        <v>77</v>
      </c>
      <c r="BG40" s="12" t="s">
        <v>77</v>
      </c>
      <c r="BH40" s="12" t="s">
        <v>77</v>
      </c>
      <c r="BI40" s="12" t="s">
        <v>77</v>
      </c>
      <c r="BK40" s="12" t="s">
        <v>77</v>
      </c>
      <c r="BL40" s="12" t="s">
        <v>77</v>
      </c>
      <c r="BM40" s="12" t="s">
        <v>78</v>
      </c>
      <c r="BN40" s="34" t="s">
        <v>77</v>
      </c>
    </row>
    <row r="41" spans="1:66" s="12" customFormat="1" ht="12.75" customHeight="1">
      <c r="A41" s="11">
        <v>39741.8456018519</v>
      </c>
      <c r="B41" s="11" t="s">
        <v>176</v>
      </c>
      <c r="C41" s="33" t="s">
        <v>77</v>
      </c>
      <c r="D41" s="12" t="s">
        <v>77</v>
      </c>
      <c r="E41" s="12" t="s">
        <v>77</v>
      </c>
      <c r="F41" s="12" t="s">
        <v>77</v>
      </c>
      <c r="G41" s="12" t="s">
        <v>77</v>
      </c>
      <c r="H41" s="12" t="s">
        <v>77</v>
      </c>
      <c r="I41" s="12" t="s">
        <v>78</v>
      </c>
      <c r="J41" s="12" t="s">
        <v>78</v>
      </c>
      <c r="K41" s="12" t="s">
        <v>77</v>
      </c>
      <c r="L41" s="12" t="s">
        <v>78</v>
      </c>
      <c r="M41" s="12" t="s">
        <v>78</v>
      </c>
      <c r="N41" s="12" t="s">
        <v>78</v>
      </c>
      <c r="O41" s="34" t="s">
        <v>78</v>
      </c>
      <c r="P41" s="33" t="s">
        <v>77</v>
      </c>
      <c r="Q41" s="12" t="s">
        <v>78</v>
      </c>
      <c r="R41" s="12" t="s">
        <v>78</v>
      </c>
      <c r="S41" s="12" t="s">
        <v>78</v>
      </c>
      <c r="T41" s="12" t="s">
        <v>78</v>
      </c>
      <c r="U41" s="12" t="s">
        <v>77</v>
      </c>
      <c r="V41" s="12" t="s">
        <v>78</v>
      </c>
      <c r="W41" s="12" t="s">
        <v>77</v>
      </c>
      <c r="X41" s="12" t="s">
        <v>77</v>
      </c>
      <c r="Y41" s="12" t="s">
        <v>78</v>
      </c>
      <c r="Z41" s="12" t="s">
        <v>77</v>
      </c>
      <c r="AA41" s="12" t="s">
        <v>77</v>
      </c>
      <c r="AB41" s="12" t="s">
        <v>78</v>
      </c>
      <c r="AC41" s="12" t="s">
        <v>77</v>
      </c>
      <c r="AD41" s="12" t="s">
        <v>77</v>
      </c>
      <c r="AE41" s="12" t="s">
        <v>77</v>
      </c>
      <c r="AF41" s="12" t="s">
        <v>77</v>
      </c>
      <c r="AG41" s="12" t="s">
        <v>77</v>
      </c>
      <c r="AH41" s="34" t="s">
        <v>77</v>
      </c>
      <c r="AI41" s="33" t="s">
        <v>77</v>
      </c>
      <c r="AJ41" s="12" t="s">
        <v>77</v>
      </c>
      <c r="AL41" s="12" t="s">
        <v>77</v>
      </c>
      <c r="AM41" s="12" t="s">
        <v>77</v>
      </c>
      <c r="AN41" s="12" t="s">
        <v>78</v>
      </c>
      <c r="AO41" s="12" t="s">
        <v>77</v>
      </c>
      <c r="AP41" s="12" t="s">
        <v>77</v>
      </c>
      <c r="AQ41" s="12" t="s">
        <v>77</v>
      </c>
      <c r="AR41" s="12" t="s">
        <v>77</v>
      </c>
      <c r="AS41" s="12" t="s">
        <v>78</v>
      </c>
      <c r="AT41" s="12" t="s">
        <v>78</v>
      </c>
      <c r="AU41" s="12" t="s">
        <v>77</v>
      </c>
      <c r="AV41" s="12" t="s">
        <v>77</v>
      </c>
      <c r="AW41" s="12" t="s">
        <v>77</v>
      </c>
      <c r="AX41" s="12" t="s">
        <v>77</v>
      </c>
      <c r="AY41" s="34" t="s">
        <v>77</v>
      </c>
      <c r="AZ41" s="33" t="s">
        <v>78</v>
      </c>
      <c r="BA41" s="12" t="s">
        <v>78</v>
      </c>
      <c r="BB41" s="12" t="s">
        <v>78</v>
      </c>
      <c r="BC41" s="12" t="s">
        <v>77</v>
      </c>
      <c r="BD41" s="12" t="s">
        <v>78</v>
      </c>
      <c r="BE41" s="12" t="s">
        <v>77</v>
      </c>
      <c r="BF41" s="12" t="s">
        <v>77</v>
      </c>
      <c r="BG41" s="12" t="s">
        <v>77</v>
      </c>
      <c r="BH41" s="12" t="s">
        <v>77</v>
      </c>
      <c r="BI41" s="12" t="s">
        <v>78</v>
      </c>
      <c r="BJ41" s="12" t="s">
        <v>78</v>
      </c>
      <c r="BK41" s="12" t="s">
        <v>77</v>
      </c>
      <c r="BL41" s="12" t="s">
        <v>77</v>
      </c>
      <c r="BM41" s="12" t="s">
        <v>78</v>
      </c>
      <c r="BN41" s="34" t="s">
        <v>77</v>
      </c>
    </row>
    <row r="42" spans="1:66" s="12" customFormat="1" ht="12.75" customHeight="1">
      <c r="A42" s="11">
        <v>39741.8505439815</v>
      </c>
      <c r="B42" s="11" t="s">
        <v>176</v>
      </c>
      <c r="C42" s="33" t="s">
        <v>77</v>
      </c>
      <c r="D42" s="12" t="s">
        <v>78</v>
      </c>
      <c r="E42" s="12" t="s">
        <v>77</v>
      </c>
      <c r="F42" s="12" t="s">
        <v>77</v>
      </c>
      <c r="G42" s="12" t="s">
        <v>77</v>
      </c>
      <c r="H42" s="12" t="s">
        <v>77</v>
      </c>
      <c r="J42" s="12" t="s">
        <v>77</v>
      </c>
      <c r="K42" s="12" t="s">
        <v>78</v>
      </c>
      <c r="L42" s="12" t="s">
        <v>78</v>
      </c>
      <c r="M42" s="12" t="s">
        <v>78</v>
      </c>
      <c r="N42" s="12" t="s">
        <v>78</v>
      </c>
      <c r="O42" s="34" t="s">
        <v>77</v>
      </c>
      <c r="P42" s="33" t="s">
        <v>77</v>
      </c>
      <c r="Q42" s="12" t="s">
        <v>77</v>
      </c>
      <c r="R42" s="12" t="s">
        <v>77</v>
      </c>
      <c r="S42" s="12" t="s">
        <v>78</v>
      </c>
      <c r="T42" s="12" t="s">
        <v>77</v>
      </c>
      <c r="U42" s="12" t="s">
        <v>77</v>
      </c>
      <c r="V42" s="12" t="s">
        <v>78</v>
      </c>
      <c r="X42" s="12" t="s">
        <v>77</v>
      </c>
      <c r="Y42" s="12" t="s">
        <v>77</v>
      </c>
      <c r="Z42" s="12" t="s">
        <v>77</v>
      </c>
      <c r="AA42" s="12" t="s">
        <v>78</v>
      </c>
      <c r="AB42" s="12" t="s">
        <v>77</v>
      </c>
      <c r="AC42" s="12" t="s">
        <v>77</v>
      </c>
      <c r="AD42" s="12" t="s">
        <v>77</v>
      </c>
      <c r="AE42" s="12" t="s">
        <v>77</v>
      </c>
      <c r="AF42" s="12" t="s">
        <v>78</v>
      </c>
      <c r="AG42" s="12" t="s">
        <v>77</v>
      </c>
      <c r="AH42" s="34"/>
      <c r="AI42" s="33" t="s">
        <v>77</v>
      </c>
      <c r="AJ42" s="12" t="s">
        <v>77</v>
      </c>
      <c r="AK42" s="12" t="s">
        <v>77</v>
      </c>
      <c r="AL42" s="12" t="s">
        <v>77</v>
      </c>
      <c r="AM42" s="12" t="s">
        <v>78</v>
      </c>
      <c r="AN42" s="12" t="s">
        <v>78</v>
      </c>
      <c r="AO42" s="12" t="s">
        <v>78</v>
      </c>
      <c r="AP42" s="12" t="s">
        <v>77</v>
      </c>
      <c r="AQ42" s="12" t="s">
        <v>77</v>
      </c>
      <c r="AR42" s="12" t="s">
        <v>77</v>
      </c>
      <c r="AS42" s="12" t="s">
        <v>77</v>
      </c>
      <c r="AT42" s="12" t="s">
        <v>77</v>
      </c>
      <c r="AU42" s="12" t="s">
        <v>77</v>
      </c>
      <c r="AV42" s="12" t="s">
        <v>77</v>
      </c>
      <c r="AW42" s="12" t="s">
        <v>77</v>
      </c>
      <c r="AX42" s="12" t="s">
        <v>77</v>
      </c>
      <c r="AY42" s="34" t="s">
        <v>78</v>
      </c>
      <c r="AZ42" s="33" t="s">
        <v>77</v>
      </c>
      <c r="BA42" s="12" t="s">
        <v>78</v>
      </c>
      <c r="BB42" s="12" t="s">
        <v>77</v>
      </c>
      <c r="BC42" s="12" t="s">
        <v>77</v>
      </c>
      <c r="BD42" s="12" t="s">
        <v>78</v>
      </c>
      <c r="BE42" s="12" t="s">
        <v>77</v>
      </c>
      <c r="BF42" s="12" t="s">
        <v>77</v>
      </c>
      <c r="BG42" s="12" t="s">
        <v>77</v>
      </c>
      <c r="BI42" s="12" t="s">
        <v>78</v>
      </c>
      <c r="BJ42" s="12" t="s">
        <v>77</v>
      </c>
      <c r="BK42" s="12" t="s">
        <v>77</v>
      </c>
      <c r="BL42" s="12" t="s">
        <v>77</v>
      </c>
      <c r="BM42" s="12" t="s">
        <v>77</v>
      </c>
      <c r="BN42" s="34" t="s">
        <v>77</v>
      </c>
    </row>
    <row r="43" spans="1:66" s="12" customFormat="1" ht="12.75" customHeight="1">
      <c r="A43" s="11">
        <v>39742.4692361111</v>
      </c>
      <c r="B43" s="11" t="s">
        <v>176</v>
      </c>
      <c r="C43" s="33" t="s">
        <v>77</v>
      </c>
      <c r="D43" s="12" t="s">
        <v>77</v>
      </c>
      <c r="E43" s="12" t="s">
        <v>77</v>
      </c>
      <c r="F43" s="12" t="s">
        <v>77</v>
      </c>
      <c r="G43" s="12" t="s">
        <v>77</v>
      </c>
      <c r="H43" s="12" t="s">
        <v>77</v>
      </c>
      <c r="I43" s="12" t="s">
        <v>78</v>
      </c>
      <c r="J43" s="12" t="s">
        <v>77</v>
      </c>
      <c r="K43" s="12" t="s">
        <v>78</v>
      </c>
      <c r="L43" s="12" t="s">
        <v>77</v>
      </c>
      <c r="M43" s="12" t="s">
        <v>77</v>
      </c>
      <c r="N43" s="12" t="s">
        <v>78</v>
      </c>
      <c r="O43" s="34" t="s">
        <v>78</v>
      </c>
      <c r="P43" s="33" t="s">
        <v>77</v>
      </c>
      <c r="Q43" s="12" t="s">
        <v>77</v>
      </c>
      <c r="R43" s="12" t="s">
        <v>77</v>
      </c>
      <c r="S43" s="12" t="s">
        <v>77</v>
      </c>
      <c r="T43" s="12" t="s">
        <v>78</v>
      </c>
      <c r="U43" s="12" t="s">
        <v>78</v>
      </c>
      <c r="V43" s="12" t="s">
        <v>78</v>
      </c>
      <c r="W43" s="12" t="s">
        <v>78</v>
      </c>
      <c r="X43" s="12" t="s">
        <v>77</v>
      </c>
      <c r="Y43" s="12" t="s">
        <v>77</v>
      </c>
      <c r="Z43" s="12" t="s">
        <v>77</v>
      </c>
      <c r="AA43" s="12" t="s">
        <v>77</v>
      </c>
      <c r="AB43" s="12" t="s">
        <v>77</v>
      </c>
      <c r="AC43" s="12" t="s">
        <v>77</v>
      </c>
      <c r="AD43" s="12" t="s">
        <v>78</v>
      </c>
      <c r="AE43" s="12" t="s">
        <v>77</v>
      </c>
      <c r="AF43" s="12" t="s">
        <v>77</v>
      </c>
      <c r="AG43" s="12" t="s">
        <v>77</v>
      </c>
      <c r="AH43" s="34" t="s">
        <v>78</v>
      </c>
      <c r="AI43" s="33" t="s">
        <v>77</v>
      </c>
      <c r="AJ43" s="12" t="s">
        <v>77</v>
      </c>
      <c r="AK43" s="12" t="s">
        <v>77</v>
      </c>
      <c r="AL43" s="12" t="s">
        <v>77</v>
      </c>
      <c r="AM43" s="12" t="s">
        <v>77</v>
      </c>
      <c r="AN43" s="12" t="s">
        <v>77</v>
      </c>
      <c r="AO43" s="12" t="s">
        <v>77</v>
      </c>
      <c r="AP43" s="12" t="s">
        <v>77</v>
      </c>
      <c r="AQ43" s="12" t="s">
        <v>77</v>
      </c>
      <c r="AR43" s="12" t="s">
        <v>77</v>
      </c>
      <c r="AS43" s="12" t="s">
        <v>77</v>
      </c>
      <c r="AT43" s="12" t="s">
        <v>77</v>
      </c>
      <c r="AU43" s="12" t="s">
        <v>77</v>
      </c>
      <c r="AV43" s="12" t="s">
        <v>78</v>
      </c>
      <c r="AW43" s="12" t="s">
        <v>77</v>
      </c>
      <c r="AX43" s="12" t="s">
        <v>78</v>
      </c>
      <c r="AY43" s="34" t="s">
        <v>78</v>
      </c>
      <c r="AZ43" s="33" t="s">
        <v>77</v>
      </c>
      <c r="BA43" s="12" t="s">
        <v>78</v>
      </c>
      <c r="BB43" s="12" t="s">
        <v>77</v>
      </c>
      <c r="BC43" s="12" t="s">
        <v>77</v>
      </c>
      <c r="BD43" s="12" t="s">
        <v>77</v>
      </c>
      <c r="BE43" s="12" t="s">
        <v>77</v>
      </c>
      <c r="BF43" s="12" t="s">
        <v>77</v>
      </c>
      <c r="BG43" s="12" t="s">
        <v>77</v>
      </c>
      <c r="BH43" s="12" t="s">
        <v>77</v>
      </c>
      <c r="BI43" s="12" t="s">
        <v>77</v>
      </c>
      <c r="BJ43" s="12" t="s">
        <v>78</v>
      </c>
      <c r="BK43" s="12" t="s">
        <v>77</v>
      </c>
      <c r="BL43" s="12" t="s">
        <v>77</v>
      </c>
      <c r="BM43" s="12" t="s">
        <v>77</v>
      </c>
      <c r="BN43" s="34" t="s">
        <v>77</v>
      </c>
    </row>
    <row r="44" spans="1:66" s="12" customFormat="1" ht="12.75" customHeight="1">
      <c r="A44" s="11">
        <v>39742.5800694444</v>
      </c>
      <c r="B44" s="11" t="s">
        <v>176</v>
      </c>
      <c r="C44" s="33" t="s">
        <v>77</v>
      </c>
      <c r="D44" s="12" t="s">
        <v>77</v>
      </c>
      <c r="E44" s="12" t="s">
        <v>77</v>
      </c>
      <c r="F44" s="12" t="s">
        <v>77</v>
      </c>
      <c r="G44" s="12" t="s">
        <v>77</v>
      </c>
      <c r="H44" s="12" t="s">
        <v>77</v>
      </c>
      <c r="I44" s="12" t="s">
        <v>77</v>
      </c>
      <c r="J44" s="12" t="s">
        <v>77</v>
      </c>
      <c r="K44" s="12" t="s">
        <v>77</v>
      </c>
      <c r="L44" s="12" t="s">
        <v>78</v>
      </c>
      <c r="M44" s="12" t="s">
        <v>77</v>
      </c>
      <c r="N44" s="12" t="s">
        <v>78</v>
      </c>
      <c r="O44" s="34" t="s">
        <v>77</v>
      </c>
      <c r="P44" s="33" t="s">
        <v>77</v>
      </c>
      <c r="Q44" s="12" t="s">
        <v>77</v>
      </c>
      <c r="R44" s="12" t="s">
        <v>77</v>
      </c>
      <c r="S44" s="12" t="s">
        <v>77</v>
      </c>
      <c r="T44" s="12" t="s">
        <v>77</v>
      </c>
      <c r="U44" s="12" t="s">
        <v>77</v>
      </c>
      <c r="V44" s="12" t="s">
        <v>77</v>
      </c>
      <c r="W44" s="12" t="s">
        <v>77</v>
      </c>
      <c r="X44" s="12" t="s">
        <v>77</v>
      </c>
      <c r="Y44" s="12" t="s">
        <v>77</v>
      </c>
      <c r="Z44" s="12" t="s">
        <v>78</v>
      </c>
      <c r="AA44" s="12" t="s">
        <v>77</v>
      </c>
      <c r="AB44" s="12" t="s">
        <v>77</v>
      </c>
      <c r="AC44" s="12" t="s">
        <v>77</v>
      </c>
      <c r="AD44" s="12" t="s">
        <v>77</v>
      </c>
      <c r="AE44" s="12" t="s">
        <v>77</v>
      </c>
      <c r="AF44" s="12" t="s">
        <v>77</v>
      </c>
      <c r="AG44" s="12" t="s">
        <v>77</v>
      </c>
      <c r="AH44" s="34" t="s">
        <v>77</v>
      </c>
      <c r="AI44" s="33" t="s">
        <v>77</v>
      </c>
      <c r="AJ44" s="12" t="s">
        <v>77</v>
      </c>
      <c r="AK44" s="12" t="s">
        <v>77</v>
      </c>
      <c r="AL44" s="12" t="s">
        <v>77</v>
      </c>
      <c r="AM44" s="12" t="s">
        <v>77</v>
      </c>
      <c r="AN44" s="12" t="s">
        <v>77</v>
      </c>
      <c r="AO44" s="12" t="s">
        <v>77</v>
      </c>
      <c r="AP44" s="12" t="s">
        <v>77</v>
      </c>
      <c r="AQ44" s="12" t="s">
        <v>77</v>
      </c>
      <c r="AR44" s="12" t="s">
        <v>78</v>
      </c>
      <c r="AS44" s="12" t="s">
        <v>78</v>
      </c>
      <c r="AT44" s="12" t="s">
        <v>77</v>
      </c>
      <c r="AU44" s="12" t="s">
        <v>78</v>
      </c>
      <c r="AV44" s="12" t="s">
        <v>77</v>
      </c>
      <c r="AW44" s="12" t="s">
        <v>77</v>
      </c>
      <c r="AX44" s="12" t="s">
        <v>77</v>
      </c>
      <c r="AY44" s="34" t="s">
        <v>77</v>
      </c>
      <c r="AZ44" s="33" t="s">
        <v>77</v>
      </c>
      <c r="BA44" s="12" t="s">
        <v>77</v>
      </c>
      <c r="BB44" s="12" t="s">
        <v>77</v>
      </c>
      <c r="BC44" s="12" t="s">
        <v>77</v>
      </c>
      <c r="BD44" s="12" t="s">
        <v>78</v>
      </c>
      <c r="BE44" s="12" t="s">
        <v>77</v>
      </c>
      <c r="BF44" s="12" t="s">
        <v>77</v>
      </c>
      <c r="BG44" s="12" t="s">
        <v>77</v>
      </c>
      <c r="BH44" s="12" t="s">
        <v>77</v>
      </c>
      <c r="BI44" s="12" t="s">
        <v>77</v>
      </c>
      <c r="BJ44" s="12" t="s">
        <v>77</v>
      </c>
      <c r="BK44" s="12" t="s">
        <v>77</v>
      </c>
      <c r="BL44" s="12" t="s">
        <v>77</v>
      </c>
      <c r="BM44" s="12" t="s">
        <v>77</v>
      </c>
      <c r="BN44" s="34" t="s">
        <v>77</v>
      </c>
    </row>
    <row r="45" spans="1:66" s="12" customFormat="1" ht="12.75" customHeight="1">
      <c r="A45" s="11">
        <v>39742.6584490741</v>
      </c>
      <c r="B45" s="11" t="s">
        <v>176</v>
      </c>
      <c r="C45" s="33" t="s">
        <v>77</v>
      </c>
      <c r="D45" s="12" t="s">
        <v>77</v>
      </c>
      <c r="E45" s="12" t="s">
        <v>77</v>
      </c>
      <c r="F45" s="12" t="s">
        <v>77</v>
      </c>
      <c r="G45" s="12" t="s">
        <v>77</v>
      </c>
      <c r="I45" s="12" t="s">
        <v>77</v>
      </c>
      <c r="J45" s="12" t="s">
        <v>77</v>
      </c>
      <c r="K45" s="12" t="s">
        <v>77</v>
      </c>
      <c r="L45" s="12" t="s">
        <v>77</v>
      </c>
      <c r="M45" s="12" t="s">
        <v>77</v>
      </c>
      <c r="N45" s="12" t="s">
        <v>77</v>
      </c>
      <c r="O45" s="34" t="s">
        <v>77</v>
      </c>
      <c r="P45" s="33" t="s">
        <v>78</v>
      </c>
      <c r="Q45" s="12" t="s">
        <v>78</v>
      </c>
      <c r="R45" s="12" t="s">
        <v>78</v>
      </c>
      <c r="S45" s="12" t="s">
        <v>78</v>
      </c>
      <c r="T45" s="12" t="s">
        <v>78</v>
      </c>
      <c r="U45" s="12" t="s">
        <v>78</v>
      </c>
      <c r="V45" s="12" t="s">
        <v>78</v>
      </c>
      <c r="W45" s="12" t="s">
        <v>78</v>
      </c>
      <c r="X45" s="12" t="s">
        <v>78</v>
      </c>
      <c r="Y45" s="12" t="s">
        <v>78</v>
      </c>
      <c r="Z45" s="12" t="s">
        <v>78</v>
      </c>
      <c r="AA45" s="12" t="s">
        <v>78</v>
      </c>
      <c r="AB45" s="12" t="s">
        <v>78</v>
      </c>
      <c r="AC45" s="12" t="s">
        <v>78</v>
      </c>
      <c r="AD45" s="12" t="s">
        <v>78</v>
      </c>
      <c r="AE45" s="12" t="s">
        <v>78</v>
      </c>
      <c r="AF45" s="12" t="s">
        <v>78</v>
      </c>
      <c r="AG45" s="12" t="s">
        <v>78</v>
      </c>
      <c r="AH45" s="34" t="s">
        <v>78</v>
      </c>
      <c r="AI45" s="33" t="s">
        <v>77</v>
      </c>
      <c r="AJ45" s="12" t="s">
        <v>77</v>
      </c>
      <c r="AK45" s="12" t="s">
        <v>77</v>
      </c>
      <c r="AL45" s="12" t="s">
        <v>77</v>
      </c>
      <c r="AM45" s="12" t="s">
        <v>77</v>
      </c>
      <c r="AN45" s="12" t="s">
        <v>77</v>
      </c>
      <c r="AO45" s="12" t="s">
        <v>77</v>
      </c>
      <c r="AP45" s="12" t="s">
        <v>77</v>
      </c>
      <c r="AQ45" s="12" t="s">
        <v>77</v>
      </c>
      <c r="AR45" s="12" t="s">
        <v>77</v>
      </c>
      <c r="AS45" s="12" t="s">
        <v>77</v>
      </c>
      <c r="AT45" s="12" t="s">
        <v>77</v>
      </c>
      <c r="AU45" s="12" t="s">
        <v>77</v>
      </c>
      <c r="AV45" s="12" t="s">
        <v>77</v>
      </c>
      <c r="AW45" s="12" t="s">
        <v>77</v>
      </c>
      <c r="AX45" s="12" t="s">
        <v>77</v>
      </c>
      <c r="AY45" s="34" t="s">
        <v>77</v>
      </c>
      <c r="AZ45" s="33" t="s">
        <v>78</v>
      </c>
      <c r="BA45" s="12" t="s">
        <v>78</v>
      </c>
      <c r="BB45" s="12" t="s">
        <v>78</v>
      </c>
      <c r="BC45" s="12" t="s">
        <v>78</v>
      </c>
      <c r="BD45" s="12" t="s">
        <v>78</v>
      </c>
      <c r="BE45" s="12" t="s">
        <v>78</v>
      </c>
      <c r="BF45" s="12" t="s">
        <v>77</v>
      </c>
      <c r="BG45" s="12" t="s">
        <v>78</v>
      </c>
      <c r="BH45" s="12" t="s">
        <v>77</v>
      </c>
      <c r="BI45" s="12" t="s">
        <v>78</v>
      </c>
      <c r="BJ45" s="12" t="s">
        <v>78</v>
      </c>
      <c r="BK45" s="12" t="s">
        <v>77</v>
      </c>
      <c r="BL45" s="12" t="s">
        <v>77</v>
      </c>
      <c r="BM45" s="12" t="s">
        <v>77</v>
      </c>
      <c r="BN45" s="34" t="s">
        <v>77</v>
      </c>
    </row>
    <row r="46" spans="1:66" s="12" customFormat="1" ht="12.75" customHeight="1">
      <c r="A46" s="11">
        <v>39743.7614583333</v>
      </c>
      <c r="B46" s="11" t="s">
        <v>176</v>
      </c>
      <c r="C46" s="33" t="s">
        <v>77</v>
      </c>
      <c r="D46" s="12" t="s">
        <v>77</v>
      </c>
      <c r="E46" s="12" t="s">
        <v>77</v>
      </c>
      <c r="F46" s="12" t="s">
        <v>77</v>
      </c>
      <c r="G46" s="12" t="s">
        <v>77</v>
      </c>
      <c r="H46" s="12" t="s">
        <v>77</v>
      </c>
      <c r="I46" s="12" t="s">
        <v>77</v>
      </c>
      <c r="J46" s="12" t="s">
        <v>77</v>
      </c>
      <c r="K46" s="12" t="s">
        <v>77</v>
      </c>
      <c r="L46" s="12" t="s">
        <v>78</v>
      </c>
      <c r="M46" s="12" t="s">
        <v>77</v>
      </c>
      <c r="N46" s="12" t="s">
        <v>78</v>
      </c>
      <c r="O46" s="34" t="s">
        <v>78</v>
      </c>
      <c r="P46" s="33" t="s">
        <v>77</v>
      </c>
      <c r="Q46" s="12" t="s">
        <v>78</v>
      </c>
      <c r="R46" s="12" t="s">
        <v>78</v>
      </c>
      <c r="S46" s="12" t="s">
        <v>77</v>
      </c>
      <c r="T46" s="12" t="s">
        <v>77</v>
      </c>
      <c r="U46" s="12" t="s">
        <v>77</v>
      </c>
      <c r="V46" s="12" t="s">
        <v>77</v>
      </c>
      <c r="W46" s="12" t="s">
        <v>77</v>
      </c>
      <c r="X46" s="12" t="s">
        <v>78</v>
      </c>
      <c r="Y46" s="12" t="s">
        <v>77</v>
      </c>
      <c r="Z46" s="12" t="s">
        <v>77</v>
      </c>
      <c r="AA46" s="12" t="s">
        <v>77</v>
      </c>
      <c r="AB46" s="12" t="s">
        <v>77</v>
      </c>
      <c r="AC46" s="12" t="s">
        <v>77</v>
      </c>
      <c r="AD46" s="12" t="s">
        <v>78</v>
      </c>
      <c r="AE46" s="12" t="s">
        <v>78</v>
      </c>
      <c r="AF46" s="12" t="s">
        <v>77</v>
      </c>
      <c r="AG46" s="12" t="s">
        <v>77</v>
      </c>
      <c r="AH46" s="34" t="s">
        <v>78</v>
      </c>
      <c r="AI46" s="33" t="s">
        <v>77</v>
      </c>
      <c r="AJ46" s="12" t="s">
        <v>77</v>
      </c>
      <c r="AK46" s="12" t="s">
        <v>77</v>
      </c>
      <c r="AL46" s="12" t="s">
        <v>77</v>
      </c>
      <c r="AM46" s="12" t="s">
        <v>77</v>
      </c>
      <c r="AN46" s="12" t="s">
        <v>77</v>
      </c>
      <c r="AO46" s="12" t="s">
        <v>77</v>
      </c>
      <c r="AP46" s="12" t="s">
        <v>77</v>
      </c>
      <c r="AQ46" s="12" t="s">
        <v>78</v>
      </c>
      <c r="AR46" s="12" t="s">
        <v>77</v>
      </c>
      <c r="AS46" s="12" t="s">
        <v>77</v>
      </c>
      <c r="AT46" s="12" t="s">
        <v>77</v>
      </c>
      <c r="AU46" s="12" t="s">
        <v>77</v>
      </c>
      <c r="AV46" s="12" t="s">
        <v>77</v>
      </c>
      <c r="AW46" s="12" t="s">
        <v>77</v>
      </c>
      <c r="AX46" s="12" t="s">
        <v>77</v>
      </c>
      <c r="AY46" s="34" t="s">
        <v>77</v>
      </c>
      <c r="AZ46" s="33" t="s">
        <v>77</v>
      </c>
      <c r="BA46" s="12" t="s">
        <v>77</v>
      </c>
      <c r="BB46" s="12" t="s">
        <v>77</v>
      </c>
      <c r="BC46" s="12" t="s">
        <v>78</v>
      </c>
      <c r="BD46" s="12" t="s">
        <v>77</v>
      </c>
      <c r="BE46" s="12" t="s">
        <v>77</v>
      </c>
      <c r="BF46" s="12" t="s">
        <v>77</v>
      </c>
      <c r="BG46" s="12" t="s">
        <v>77</v>
      </c>
      <c r="BH46" s="12" t="s">
        <v>77</v>
      </c>
      <c r="BI46" s="12" t="s">
        <v>77</v>
      </c>
      <c r="BJ46" s="12" t="s">
        <v>77</v>
      </c>
      <c r="BK46" s="12" t="s">
        <v>77</v>
      </c>
      <c r="BL46" s="12" t="s">
        <v>77</v>
      </c>
      <c r="BM46" s="12" t="s">
        <v>77</v>
      </c>
      <c r="BN46" s="34" t="s">
        <v>77</v>
      </c>
    </row>
    <row r="47" spans="1:66" s="12" customFormat="1" ht="12.75" customHeight="1">
      <c r="A47" s="11">
        <v>39743.7655092593</v>
      </c>
      <c r="B47" s="11" t="s">
        <v>176</v>
      </c>
      <c r="C47" s="33" t="s">
        <v>77</v>
      </c>
      <c r="D47" s="12" t="s">
        <v>77</v>
      </c>
      <c r="E47" s="12" t="s">
        <v>77</v>
      </c>
      <c r="F47" s="12" t="s">
        <v>77</v>
      </c>
      <c r="G47" s="12" t="s">
        <v>77</v>
      </c>
      <c r="H47" s="12" t="s">
        <v>77</v>
      </c>
      <c r="I47" s="12" t="s">
        <v>77</v>
      </c>
      <c r="J47" s="12" t="s">
        <v>77</v>
      </c>
      <c r="K47" s="12" t="s">
        <v>77</v>
      </c>
      <c r="L47" s="12" t="s">
        <v>77</v>
      </c>
      <c r="N47" s="12" t="s">
        <v>77</v>
      </c>
      <c r="O47" s="34" t="s">
        <v>77</v>
      </c>
      <c r="P47" s="33" t="s">
        <v>77</v>
      </c>
      <c r="Q47" s="12" t="s">
        <v>78</v>
      </c>
      <c r="R47" s="12" t="s">
        <v>78</v>
      </c>
      <c r="S47" s="12" t="s">
        <v>78</v>
      </c>
      <c r="T47" s="12" t="s">
        <v>77</v>
      </c>
      <c r="U47" s="12" t="s">
        <v>77</v>
      </c>
      <c r="V47" s="12" t="s">
        <v>78</v>
      </c>
      <c r="W47" s="12" t="s">
        <v>77</v>
      </c>
      <c r="Y47" s="12" t="s">
        <v>77</v>
      </c>
      <c r="Z47" s="12" t="s">
        <v>77</v>
      </c>
      <c r="AA47" s="12" t="s">
        <v>77</v>
      </c>
      <c r="AB47" s="12" t="s">
        <v>77</v>
      </c>
      <c r="AC47" s="12" t="s">
        <v>78</v>
      </c>
      <c r="AD47" s="12" t="s">
        <v>77</v>
      </c>
      <c r="AE47" s="12" t="s">
        <v>77</v>
      </c>
      <c r="AF47" s="12" t="s">
        <v>77</v>
      </c>
      <c r="AG47" s="12" t="s">
        <v>77</v>
      </c>
      <c r="AH47" s="34" t="s">
        <v>77</v>
      </c>
      <c r="AI47" s="33" t="s">
        <v>77</v>
      </c>
      <c r="AJ47" s="12" t="s">
        <v>77</v>
      </c>
      <c r="AK47" s="12" t="s">
        <v>77</v>
      </c>
      <c r="AL47" s="12" t="s">
        <v>77</v>
      </c>
      <c r="AM47" s="12" t="s">
        <v>77</v>
      </c>
      <c r="AN47" s="12" t="s">
        <v>78</v>
      </c>
      <c r="AO47" s="12" t="s">
        <v>78</v>
      </c>
      <c r="AP47" s="12" t="s">
        <v>77</v>
      </c>
      <c r="AQ47" s="12" t="s">
        <v>77</v>
      </c>
      <c r="AR47" s="12" t="s">
        <v>77</v>
      </c>
      <c r="AS47" s="12" t="s">
        <v>78</v>
      </c>
      <c r="AT47" s="12" t="s">
        <v>77</v>
      </c>
      <c r="AU47" s="12" t="s">
        <v>77</v>
      </c>
      <c r="AV47" s="12" t="s">
        <v>77</v>
      </c>
      <c r="AW47" s="12" t="s">
        <v>77</v>
      </c>
      <c r="AX47" s="12" t="s">
        <v>77</v>
      </c>
      <c r="AY47" s="34" t="s">
        <v>77</v>
      </c>
      <c r="AZ47" s="33" t="s">
        <v>78</v>
      </c>
      <c r="BA47" s="12" t="s">
        <v>78</v>
      </c>
      <c r="BB47" s="12" t="s">
        <v>77</v>
      </c>
      <c r="BC47" s="12" t="s">
        <v>77</v>
      </c>
      <c r="BD47" s="12" t="s">
        <v>77</v>
      </c>
      <c r="BE47" s="12" t="s">
        <v>77</v>
      </c>
      <c r="BF47" s="12" t="s">
        <v>77</v>
      </c>
      <c r="BG47" s="12" t="s">
        <v>77</v>
      </c>
      <c r="BH47" s="12" t="s">
        <v>77</v>
      </c>
      <c r="BI47" s="12" t="s">
        <v>77</v>
      </c>
      <c r="BJ47" s="12" t="s">
        <v>77</v>
      </c>
      <c r="BK47" s="12" t="s">
        <v>77</v>
      </c>
      <c r="BL47" s="12" t="s">
        <v>77</v>
      </c>
      <c r="BM47" s="12" t="s">
        <v>77</v>
      </c>
      <c r="BN47" s="34" t="s">
        <v>77</v>
      </c>
    </row>
    <row r="48" spans="1:66" s="12" customFormat="1" ht="12.75" customHeight="1">
      <c r="A48" s="11">
        <v>39743.8565972222</v>
      </c>
      <c r="B48" s="11" t="s">
        <v>176</v>
      </c>
      <c r="C48" s="33" t="s">
        <v>77</v>
      </c>
      <c r="D48" s="12" t="s">
        <v>77</v>
      </c>
      <c r="E48" s="12" t="s">
        <v>77</v>
      </c>
      <c r="F48" s="12" t="s">
        <v>77</v>
      </c>
      <c r="G48" s="12" t="s">
        <v>77</v>
      </c>
      <c r="H48" s="12" t="s">
        <v>77</v>
      </c>
      <c r="I48" s="12" t="s">
        <v>77</v>
      </c>
      <c r="J48" s="12" t="s">
        <v>77</v>
      </c>
      <c r="K48" s="12" t="s">
        <v>77</v>
      </c>
      <c r="L48" s="12" t="s">
        <v>77</v>
      </c>
      <c r="M48" s="12" t="s">
        <v>77</v>
      </c>
      <c r="N48" s="12" t="s">
        <v>78</v>
      </c>
      <c r="O48" s="34" t="s">
        <v>78</v>
      </c>
      <c r="P48" s="33" t="s">
        <v>78</v>
      </c>
      <c r="Q48" s="12" t="s">
        <v>77</v>
      </c>
      <c r="R48" s="12" t="s">
        <v>78</v>
      </c>
      <c r="S48" s="12" t="s">
        <v>78</v>
      </c>
      <c r="T48" s="12" t="s">
        <v>77</v>
      </c>
      <c r="U48" s="12" t="s">
        <v>78</v>
      </c>
      <c r="V48" s="12" t="s">
        <v>78</v>
      </c>
      <c r="W48" s="12" t="s">
        <v>78</v>
      </c>
      <c r="X48" s="12" t="s">
        <v>78</v>
      </c>
      <c r="Y48" s="12" t="s">
        <v>78</v>
      </c>
      <c r="Z48" s="12" t="s">
        <v>78</v>
      </c>
      <c r="AA48" s="12" t="s">
        <v>78</v>
      </c>
      <c r="AB48" s="12" t="s">
        <v>78</v>
      </c>
      <c r="AC48" s="12" t="s">
        <v>77</v>
      </c>
      <c r="AD48" s="12" t="s">
        <v>77</v>
      </c>
      <c r="AE48" s="12" t="s">
        <v>78</v>
      </c>
      <c r="AF48" s="12" t="s">
        <v>77</v>
      </c>
      <c r="AG48" s="12" t="s">
        <v>78</v>
      </c>
      <c r="AH48" s="34" t="s">
        <v>78</v>
      </c>
      <c r="AI48" s="33" t="s">
        <v>77</v>
      </c>
      <c r="AJ48" s="12" t="s">
        <v>77</v>
      </c>
      <c r="AK48" s="12" t="s">
        <v>77</v>
      </c>
      <c r="AL48" s="12" t="s">
        <v>77</v>
      </c>
      <c r="AM48" s="12" t="s">
        <v>77</v>
      </c>
      <c r="AN48" s="12" t="s">
        <v>78</v>
      </c>
      <c r="AO48" s="12" t="s">
        <v>77</v>
      </c>
      <c r="AP48" s="12" t="s">
        <v>77</v>
      </c>
      <c r="AQ48" s="12" t="s">
        <v>78</v>
      </c>
      <c r="AR48" s="12" t="s">
        <v>78</v>
      </c>
      <c r="AS48" s="12" t="s">
        <v>78</v>
      </c>
      <c r="AT48" s="12" t="s">
        <v>77</v>
      </c>
      <c r="AU48" s="12" t="s">
        <v>78</v>
      </c>
      <c r="AV48" s="12" t="s">
        <v>77</v>
      </c>
      <c r="AW48" s="12" t="s">
        <v>77</v>
      </c>
      <c r="AX48" s="12" t="s">
        <v>77</v>
      </c>
      <c r="AY48" s="34" t="s">
        <v>78</v>
      </c>
      <c r="AZ48" s="33" t="s">
        <v>77</v>
      </c>
      <c r="BA48" s="12" t="s">
        <v>78</v>
      </c>
      <c r="BB48" s="12" t="s">
        <v>77</v>
      </c>
      <c r="BC48" s="12" t="s">
        <v>77</v>
      </c>
      <c r="BD48" s="12" t="s">
        <v>77</v>
      </c>
      <c r="BE48" s="12" t="s">
        <v>77</v>
      </c>
      <c r="BF48" s="12" t="s">
        <v>78</v>
      </c>
      <c r="BG48" s="12" t="s">
        <v>77</v>
      </c>
      <c r="BH48" s="12" t="s">
        <v>78</v>
      </c>
      <c r="BI48" s="12" t="s">
        <v>78</v>
      </c>
      <c r="BJ48" s="12" t="s">
        <v>78</v>
      </c>
      <c r="BK48" s="12" t="s">
        <v>78</v>
      </c>
      <c r="BL48" s="12" t="s">
        <v>78</v>
      </c>
      <c r="BM48" s="12" t="s">
        <v>77</v>
      </c>
      <c r="BN48" s="34" t="s">
        <v>77</v>
      </c>
    </row>
    <row r="49" spans="1:66" s="12" customFormat="1" ht="12.75" customHeight="1">
      <c r="A49" s="11">
        <v>39744.6240393518</v>
      </c>
      <c r="B49" s="11" t="s">
        <v>176</v>
      </c>
      <c r="C49" s="33" t="s">
        <v>77</v>
      </c>
      <c r="D49" s="12" t="s">
        <v>77</v>
      </c>
      <c r="E49" s="12" t="s">
        <v>77</v>
      </c>
      <c r="F49" s="12" t="s">
        <v>78</v>
      </c>
      <c r="G49" s="12" t="s">
        <v>77</v>
      </c>
      <c r="H49" s="12" t="s">
        <v>77</v>
      </c>
      <c r="I49" s="12" t="s">
        <v>77</v>
      </c>
      <c r="J49" s="12" t="s">
        <v>78</v>
      </c>
      <c r="K49" s="12" t="s">
        <v>77</v>
      </c>
      <c r="L49" s="12" t="s">
        <v>77</v>
      </c>
      <c r="M49" s="12" t="s">
        <v>78</v>
      </c>
      <c r="N49" s="12" t="s">
        <v>77</v>
      </c>
      <c r="O49" s="34" t="s">
        <v>78</v>
      </c>
      <c r="P49" s="33" t="s">
        <v>77</v>
      </c>
      <c r="Q49" s="12" t="s">
        <v>78</v>
      </c>
      <c r="R49" s="12" t="s">
        <v>78</v>
      </c>
      <c r="S49" s="12" t="s">
        <v>78</v>
      </c>
      <c r="T49" s="12" t="s">
        <v>77</v>
      </c>
      <c r="U49" s="12" t="s">
        <v>77</v>
      </c>
      <c r="V49" s="12" t="s">
        <v>77</v>
      </c>
      <c r="X49" s="12" t="s">
        <v>78</v>
      </c>
      <c r="Y49" s="12" t="s">
        <v>78</v>
      </c>
      <c r="Z49" s="12" t="s">
        <v>77</v>
      </c>
      <c r="AA49" s="12" t="s">
        <v>78</v>
      </c>
      <c r="AB49" s="12" t="s">
        <v>77</v>
      </c>
      <c r="AC49" s="12" t="s">
        <v>77</v>
      </c>
      <c r="AD49" s="12" t="s">
        <v>77</v>
      </c>
      <c r="AE49" s="12" t="s">
        <v>78</v>
      </c>
      <c r="AF49" s="12" t="s">
        <v>78</v>
      </c>
      <c r="AG49" s="12" t="s">
        <v>77</v>
      </c>
      <c r="AH49" s="34" t="s">
        <v>78</v>
      </c>
      <c r="AI49" s="33" t="s">
        <v>77</v>
      </c>
      <c r="AJ49" s="12" t="s">
        <v>77</v>
      </c>
      <c r="AK49" s="12" t="s">
        <v>77</v>
      </c>
      <c r="AL49" s="12" t="s">
        <v>77</v>
      </c>
      <c r="AM49" s="12" t="s">
        <v>77</v>
      </c>
      <c r="AN49" s="12" t="s">
        <v>78</v>
      </c>
      <c r="AO49" s="12" t="s">
        <v>78</v>
      </c>
      <c r="AP49" s="12" t="s">
        <v>77</v>
      </c>
      <c r="AQ49" s="12" t="s">
        <v>78</v>
      </c>
      <c r="AR49" s="12" t="s">
        <v>77</v>
      </c>
      <c r="AS49" s="12" t="s">
        <v>78</v>
      </c>
      <c r="AT49" s="12" t="s">
        <v>78</v>
      </c>
      <c r="AU49" s="12" t="s">
        <v>78</v>
      </c>
      <c r="AV49" s="12" t="s">
        <v>77</v>
      </c>
      <c r="AW49" s="12" t="s">
        <v>77</v>
      </c>
      <c r="AX49" s="12" t="s">
        <v>77</v>
      </c>
      <c r="AY49" s="34" t="s">
        <v>77</v>
      </c>
      <c r="AZ49" s="33" t="s">
        <v>78</v>
      </c>
      <c r="BA49" s="12" t="s">
        <v>78</v>
      </c>
      <c r="BB49" s="12" t="s">
        <v>77</v>
      </c>
      <c r="BC49" s="12" t="s">
        <v>78</v>
      </c>
      <c r="BD49" s="12" t="s">
        <v>78</v>
      </c>
      <c r="BE49" s="12" t="s">
        <v>78</v>
      </c>
      <c r="BF49" s="12" t="s">
        <v>78</v>
      </c>
      <c r="BG49" s="12" t="s">
        <v>77</v>
      </c>
      <c r="BH49" s="12" t="s">
        <v>77</v>
      </c>
      <c r="BI49" s="12" t="s">
        <v>77</v>
      </c>
      <c r="BJ49" s="12" t="s">
        <v>78</v>
      </c>
      <c r="BK49" s="12" t="s">
        <v>77</v>
      </c>
      <c r="BL49" s="12" t="s">
        <v>77</v>
      </c>
      <c r="BM49" s="12" t="s">
        <v>77</v>
      </c>
      <c r="BN49" s="34" t="s">
        <v>77</v>
      </c>
    </row>
    <row r="50" spans="1:66" s="12" customFormat="1" ht="12.75" customHeight="1">
      <c r="A50" s="11">
        <v>39745.9250578704</v>
      </c>
      <c r="B50" s="11" t="s">
        <v>176</v>
      </c>
      <c r="C50" s="33" t="s">
        <v>77</v>
      </c>
      <c r="D50" s="12" t="s">
        <v>77</v>
      </c>
      <c r="E50" s="12" t="s">
        <v>78</v>
      </c>
      <c r="F50" s="12" t="s">
        <v>77</v>
      </c>
      <c r="G50" s="12" t="s">
        <v>78</v>
      </c>
      <c r="H50" s="12" t="s">
        <v>77</v>
      </c>
      <c r="I50" s="12" t="s">
        <v>78</v>
      </c>
      <c r="J50" s="12" t="s">
        <v>77</v>
      </c>
      <c r="K50" s="12" t="s">
        <v>77</v>
      </c>
      <c r="L50" s="12" t="s">
        <v>77</v>
      </c>
      <c r="M50" s="12" t="s">
        <v>77</v>
      </c>
      <c r="N50" s="12" t="s">
        <v>78</v>
      </c>
      <c r="O50" s="34" t="s">
        <v>78</v>
      </c>
      <c r="P50" s="33" t="s">
        <v>77</v>
      </c>
      <c r="Q50" s="12" t="s">
        <v>78</v>
      </c>
      <c r="R50" s="12" t="s">
        <v>77</v>
      </c>
      <c r="S50" s="12" t="s">
        <v>77</v>
      </c>
      <c r="T50" s="12" t="s">
        <v>77</v>
      </c>
      <c r="U50" s="12" t="s">
        <v>78</v>
      </c>
      <c r="V50" s="12" t="s">
        <v>78</v>
      </c>
      <c r="W50" s="12" t="s">
        <v>78</v>
      </c>
      <c r="X50" s="12" t="s">
        <v>77</v>
      </c>
      <c r="Y50" s="12" t="s">
        <v>77</v>
      </c>
      <c r="Z50" s="12" t="s">
        <v>77</v>
      </c>
      <c r="AA50" s="12" t="s">
        <v>77</v>
      </c>
      <c r="AB50" s="12" t="s">
        <v>77</v>
      </c>
      <c r="AC50" s="12" t="s">
        <v>77</v>
      </c>
      <c r="AD50" s="12" t="s">
        <v>78</v>
      </c>
      <c r="AE50" s="12" t="s">
        <v>77</v>
      </c>
      <c r="AF50" s="12" t="s">
        <v>77</v>
      </c>
      <c r="AG50" s="12" t="s">
        <v>77</v>
      </c>
      <c r="AH50" s="34" t="s">
        <v>77</v>
      </c>
      <c r="AI50" s="33" t="s">
        <v>77</v>
      </c>
      <c r="AJ50" s="12" t="s">
        <v>77</v>
      </c>
      <c r="AK50" s="12" t="s">
        <v>77</v>
      </c>
      <c r="AL50" s="12" t="s">
        <v>77</v>
      </c>
      <c r="AM50" s="12" t="s">
        <v>77</v>
      </c>
      <c r="AN50" s="12" t="s">
        <v>78</v>
      </c>
      <c r="AO50" s="12" t="s">
        <v>77</v>
      </c>
      <c r="AP50" s="12" t="s">
        <v>77</v>
      </c>
      <c r="AQ50" s="12" t="s">
        <v>77</v>
      </c>
      <c r="AR50" s="12" t="s">
        <v>77</v>
      </c>
      <c r="AS50" s="12" t="s">
        <v>77</v>
      </c>
      <c r="AT50" s="12" t="s">
        <v>77</v>
      </c>
      <c r="AU50" s="12" t="s">
        <v>77</v>
      </c>
      <c r="AV50" s="12" t="s">
        <v>77</v>
      </c>
      <c r="AW50" s="12" t="s">
        <v>77</v>
      </c>
      <c r="AX50" s="12" t="s">
        <v>77</v>
      </c>
      <c r="AY50" s="34" t="s">
        <v>77</v>
      </c>
      <c r="AZ50" s="33" t="s">
        <v>77</v>
      </c>
      <c r="BA50" s="12" t="s">
        <v>78</v>
      </c>
      <c r="BB50" s="12" t="s">
        <v>77</v>
      </c>
      <c r="BC50" s="12" t="s">
        <v>77</v>
      </c>
      <c r="BD50" s="12" t="s">
        <v>77</v>
      </c>
      <c r="BE50" s="12" t="s">
        <v>77</v>
      </c>
      <c r="BF50" s="12" t="s">
        <v>77</v>
      </c>
      <c r="BG50" s="12" t="s">
        <v>77</v>
      </c>
      <c r="BH50" s="12" t="s">
        <v>78</v>
      </c>
      <c r="BI50" s="12" t="s">
        <v>77</v>
      </c>
      <c r="BJ50" s="12" t="s">
        <v>77</v>
      </c>
      <c r="BK50" s="12" t="s">
        <v>78</v>
      </c>
      <c r="BL50" s="12" t="s">
        <v>77</v>
      </c>
      <c r="BM50" s="12" t="s">
        <v>77</v>
      </c>
      <c r="BN50" s="34" t="s">
        <v>77</v>
      </c>
    </row>
    <row r="51" spans="1:66" s="12" customFormat="1" ht="12.75" customHeight="1">
      <c r="A51" s="11">
        <v>39748.5056597222</v>
      </c>
      <c r="B51" s="11" t="s">
        <v>176</v>
      </c>
      <c r="C51" s="33" t="s">
        <v>77</v>
      </c>
      <c r="D51" s="12" t="s">
        <v>78</v>
      </c>
      <c r="E51" s="12" t="s">
        <v>77</v>
      </c>
      <c r="F51" s="12" t="s">
        <v>78</v>
      </c>
      <c r="G51" s="12" t="s">
        <v>77</v>
      </c>
      <c r="H51" s="12" t="s">
        <v>77</v>
      </c>
      <c r="I51" s="12" t="s">
        <v>77</v>
      </c>
      <c r="J51" s="12" t="s">
        <v>77</v>
      </c>
      <c r="K51" s="12" t="s">
        <v>77</v>
      </c>
      <c r="L51" s="12" t="s">
        <v>77</v>
      </c>
      <c r="M51" s="12" t="s">
        <v>77</v>
      </c>
      <c r="N51" s="12" t="s">
        <v>78</v>
      </c>
      <c r="O51" s="34" t="s">
        <v>77</v>
      </c>
      <c r="P51" s="33" t="s">
        <v>77</v>
      </c>
      <c r="Q51" s="12" t="s">
        <v>78</v>
      </c>
      <c r="R51" s="12" t="s">
        <v>78</v>
      </c>
      <c r="S51" s="12" t="s">
        <v>78</v>
      </c>
      <c r="T51" s="12" t="s">
        <v>77</v>
      </c>
      <c r="U51" s="12" t="s">
        <v>77</v>
      </c>
      <c r="V51" s="12" t="s">
        <v>77</v>
      </c>
      <c r="W51" s="12" t="s">
        <v>77</v>
      </c>
      <c r="X51" s="12" t="s">
        <v>77</v>
      </c>
      <c r="Y51" s="12" t="s">
        <v>77</v>
      </c>
      <c r="Z51" s="12" t="s">
        <v>77</v>
      </c>
      <c r="AA51" s="12" t="s">
        <v>78</v>
      </c>
      <c r="AB51" s="12" t="s">
        <v>78</v>
      </c>
      <c r="AC51" s="12" t="s">
        <v>78</v>
      </c>
      <c r="AD51" s="12" t="s">
        <v>78</v>
      </c>
      <c r="AE51" s="12" t="s">
        <v>78</v>
      </c>
      <c r="AF51" s="12" t="s">
        <v>78</v>
      </c>
      <c r="AG51" s="12" t="s">
        <v>77</v>
      </c>
      <c r="AH51" s="34" t="s">
        <v>77</v>
      </c>
      <c r="AI51" s="33"/>
      <c r="AJ51" s="12" t="s">
        <v>78</v>
      </c>
      <c r="AK51" s="12" t="s">
        <v>77</v>
      </c>
      <c r="AL51" s="12" t="s">
        <v>77</v>
      </c>
      <c r="AM51" s="12" t="s">
        <v>78</v>
      </c>
      <c r="AN51" s="12" t="s">
        <v>78</v>
      </c>
      <c r="AO51" s="12" t="s">
        <v>78</v>
      </c>
      <c r="AP51" s="12" t="s">
        <v>77</v>
      </c>
      <c r="AQ51" s="12" t="s">
        <v>77</v>
      </c>
      <c r="AR51" s="12" t="s">
        <v>77</v>
      </c>
      <c r="AS51" s="12" t="s">
        <v>77</v>
      </c>
      <c r="AT51" s="12" t="s">
        <v>77</v>
      </c>
      <c r="AU51" s="12" t="s">
        <v>78</v>
      </c>
      <c r="AV51" s="12" t="s">
        <v>77</v>
      </c>
      <c r="AW51" s="12" t="s">
        <v>77</v>
      </c>
      <c r="AX51" s="12" t="s">
        <v>77</v>
      </c>
      <c r="AY51" s="34" t="s">
        <v>77</v>
      </c>
      <c r="AZ51" s="33" t="s">
        <v>77</v>
      </c>
      <c r="BA51" s="12" t="s">
        <v>78</v>
      </c>
      <c r="BB51" s="12" t="s">
        <v>77</v>
      </c>
      <c r="BC51" s="12" t="s">
        <v>78</v>
      </c>
      <c r="BD51" s="12" t="s">
        <v>77</v>
      </c>
      <c r="BE51" s="12" t="s">
        <v>77</v>
      </c>
      <c r="BF51" s="12" t="s">
        <v>78</v>
      </c>
      <c r="BG51" s="12" t="s">
        <v>77</v>
      </c>
      <c r="BH51" s="12" t="s">
        <v>77</v>
      </c>
      <c r="BI51" s="12" t="s">
        <v>77</v>
      </c>
      <c r="BJ51" s="12" t="s">
        <v>77</v>
      </c>
      <c r="BK51" s="12" t="s">
        <v>78</v>
      </c>
      <c r="BL51" s="12" t="s">
        <v>77</v>
      </c>
      <c r="BM51" s="12" t="s">
        <v>78</v>
      </c>
      <c r="BN51" s="34" t="s">
        <v>77</v>
      </c>
    </row>
    <row r="52" spans="1:66" s="12" customFormat="1" ht="12.75" customHeight="1">
      <c r="A52" s="11">
        <v>39750.4921412037</v>
      </c>
      <c r="B52" s="11" t="s">
        <v>176</v>
      </c>
      <c r="C52" s="33" t="s">
        <v>77</v>
      </c>
      <c r="D52" s="12" t="s">
        <v>77</v>
      </c>
      <c r="E52" s="12" t="s">
        <v>77</v>
      </c>
      <c r="F52" s="12" t="s">
        <v>78</v>
      </c>
      <c r="G52" s="12" t="s">
        <v>78</v>
      </c>
      <c r="H52" s="12" t="s">
        <v>77</v>
      </c>
      <c r="I52" s="12" t="s">
        <v>77</v>
      </c>
      <c r="J52" s="12" t="s">
        <v>77</v>
      </c>
      <c r="K52" s="12" t="s">
        <v>77</v>
      </c>
      <c r="L52" s="12" t="s">
        <v>78</v>
      </c>
      <c r="M52" s="12" t="s">
        <v>77</v>
      </c>
      <c r="N52" s="12" t="s">
        <v>78</v>
      </c>
      <c r="O52" s="34" t="s">
        <v>78</v>
      </c>
      <c r="P52" s="33" t="s">
        <v>77</v>
      </c>
      <c r="Q52" s="12" t="s">
        <v>78</v>
      </c>
      <c r="R52" s="12" t="s">
        <v>77</v>
      </c>
      <c r="S52" s="12" t="s">
        <v>77</v>
      </c>
      <c r="T52" s="12" t="s">
        <v>78</v>
      </c>
      <c r="U52" s="12" t="s">
        <v>77</v>
      </c>
      <c r="V52" s="12" t="s">
        <v>77</v>
      </c>
      <c r="W52" s="12" t="s">
        <v>77</v>
      </c>
      <c r="X52" s="12" t="s">
        <v>77</v>
      </c>
      <c r="Y52" s="12" t="s">
        <v>78</v>
      </c>
      <c r="Z52" s="12" t="s">
        <v>78</v>
      </c>
      <c r="AA52" s="12" t="s">
        <v>77</v>
      </c>
      <c r="AB52" s="12" t="s">
        <v>77</v>
      </c>
      <c r="AC52" s="12" t="s">
        <v>77</v>
      </c>
      <c r="AD52" s="12" t="s">
        <v>77</v>
      </c>
      <c r="AE52" s="12" t="s">
        <v>77</v>
      </c>
      <c r="AF52" s="12" t="s">
        <v>77</v>
      </c>
      <c r="AG52" s="12" t="s">
        <v>77</v>
      </c>
      <c r="AH52" s="34" t="s">
        <v>78</v>
      </c>
      <c r="AI52" s="33" t="s">
        <v>77</v>
      </c>
      <c r="AJ52" s="12" t="s">
        <v>77</v>
      </c>
      <c r="AK52" s="12" t="s">
        <v>77</v>
      </c>
      <c r="AL52" s="12" t="s">
        <v>77</v>
      </c>
      <c r="AM52" s="12" t="s">
        <v>77</v>
      </c>
      <c r="AN52" s="12" t="s">
        <v>77</v>
      </c>
      <c r="AO52" s="12" t="s">
        <v>78</v>
      </c>
      <c r="AP52" s="12" t="s">
        <v>77</v>
      </c>
      <c r="AQ52" s="12" t="s">
        <v>78</v>
      </c>
      <c r="AR52" s="12" t="s">
        <v>78</v>
      </c>
      <c r="AS52" s="12" t="s">
        <v>77</v>
      </c>
      <c r="AT52" s="12" t="s">
        <v>77</v>
      </c>
      <c r="AU52" s="12" t="s">
        <v>77</v>
      </c>
      <c r="AV52" s="12" t="s">
        <v>77</v>
      </c>
      <c r="AW52" s="12" t="s">
        <v>77</v>
      </c>
      <c r="AX52" s="12" t="s">
        <v>77</v>
      </c>
      <c r="AY52" s="34" t="s">
        <v>77</v>
      </c>
      <c r="AZ52" s="33" t="s">
        <v>77</v>
      </c>
      <c r="BA52" s="12" t="s">
        <v>77</v>
      </c>
      <c r="BB52" s="12" t="s">
        <v>78</v>
      </c>
      <c r="BC52" s="12" t="s">
        <v>78</v>
      </c>
      <c r="BD52" s="12" t="s">
        <v>77</v>
      </c>
      <c r="BE52" s="12" t="s">
        <v>77</v>
      </c>
      <c r="BF52" s="12" t="s">
        <v>78</v>
      </c>
      <c r="BG52" s="12" t="s">
        <v>77</v>
      </c>
      <c r="BH52" s="12" t="s">
        <v>77</v>
      </c>
      <c r="BI52" s="12" t="s">
        <v>77</v>
      </c>
      <c r="BJ52" s="12" t="s">
        <v>78</v>
      </c>
      <c r="BK52" s="12" t="s">
        <v>78</v>
      </c>
      <c r="BL52" s="12" t="s">
        <v>77</v>
      </c>
      <c r="BM52" s="12" t="s">
        <v>77</v>
      </c>
      <c r="BN52" s="34" t="s">
        <v>77</v>
      </c>
    </row>
    <row r="53" spans="1:66" s="12" customFormat="1" ht="12.75" customHeight="1">
      <c r="A53" s="11">
        <v>39750.8689699074</v>
      </c>
      <c r="B53" s="11" t="s">
        <v>176</v>
      </c>
      <c r="C53" s="33" t="s">
        <v>77</v>
      </c>
      <c r="D53" s="12" t="s">
        <v>77</v>
      </c>
      <c r="E53" s="12" t="s">
        <v>77</v>
      </c>
      <c r="F53" s="12" t="s">
        <v>77</v>
      </c>
      <c r="G53" s="12" t="s">
        <v>77</v>
      </c>
      <c r="H53" s="12" t="s">
        <v>77</v>
      </c>
      <c r="I53" s="12" t="s">
        <v>77</v>
      </c>
      <c r="J53" s="12" t="s">
        <v>77</v>
      </c>
      <c r="K53" s="12" t="s">
        <v>77</v>
      </c>
      <c r="L53" s="12" t="s">
        <v>77</v>
      </c>
      <c r="M53" s="12" t="s">
        <v>77</v>
      </c>
      <c r="N53" s="12" t="s">
        <v>77</v>
      </c>
      <c r="O53" s="34" t="s">
        <v>77</v>
      </c>
      <c r="P53" s="33" t="s">
        <v>78</v>
      </c>
      <c r="Q53" s="12" t="s">
        <v>78</v>
      </c>
      <c r="R53" s="12" t="s">
        <v>78</v>
      </c>
      <c r="S53" s="12" t="s">
        <v>78</v>
      </c>
      <c r="T53" s="12" t="s">
        <v>78</v>
      </c>
      <c r="U53" s="12" t="s">
        <v>78</v>
      </c>
      <c r="X53" s="12" t="s">
        <v>78</v>
      </c>
      <c r="Y53" s="12" t="s">
        <v>78</v>
      </c>
      <c r="AA53" s="12" t="s">
        <v>78</v>
      </c>
      <c r="AB53" s="12" t="s">
        <v>78</v>
      </c>
      <c r="AC53" s="12" t="s">
        <v>78</v>
      </c>
      <c r="AD53" s="12" t="s">
        <v>78</v>
      </c>
      <c r="AE53" s="12" t="s">
        <v>78</v>
      </c>
      <c r="AH53" s="34"/>
      <c r="AI53" s="33" t="s">
        <v>77</v>
      </c>
      <c r="AJ53" s="12" t="s">
        <v>77</v>
      </c>
      <c r="AK53" s="12" t="s">
        <v>77</v>
      </c>
      <c r="AL53" s="12" t="s">
        <v>77</v>
      </c>
      <c r="AM53" s="12" t="s">
        <v>77</v>
      </c>
      <c r="AN53" s="12" t="s">
        <v>77</v>
      </c>
      <c r="AO53" s="12" t="s">
        <v>77</v>
      </c>
      <c r="AP53" s="12" t="s">
        <v>77</v>
      </c>
      <c r="AR53" s="12" t="s">
        <v>77</v>
      </c>
      <c r="AT53" s="12" t="s">
        <v>77</v>
      </c>
      <c r="AU53" s="12" t="s">
        <v>77</v>
      </c>
      <c r="AV53" s="12" t="s">
        <v>77</v>
      </c>
      <c r="AW53" s="12" t="s">
        <v>77</v>
      </c>
      <c r="AX53" s="12" t="s">
        <v>77</v>
      </c>
      <c r="AY53" s="34" t="s">
        <v>77</v>
      </c>
      <c r="AZ53" s="33" t="s">
        <v>78</v>
      </c>
      <c r="BA53" s="12" t="s">
        <v>78</v>
      </c>
      <c r="BB53" s="12" t="s">
        <v>78</v>
      </c>
      <c r="BC53" s="12" t="s">
        <v>78</v>
      </c>
      <c r="BD53" s="12" t="s">
        <v>78</v>
      </c>
      <c r="BE53" s="12" t="s">
        <v>78</v>
      </c>
      <c r="BF53" s="12" t="s">
        <v>77</v>
      </c>
      <c r="BH53" s="12" t="s">
        <v>77</v>
      </c>
      <c r="BJ53" s="12" t="s">
        <v>78</v>
      </c>
      <c r="BK53" s="12" t="s">
        <v>78</v>
      </c>
      <c r="BL53" s="12" t="s">
        <v>78</v>
      </c>
      <c r="BM53" s="12" t="s">
        <v>78</v>
      </c>
      <c r="BN53" s="34" t="s">
        <v>78</v>
      </c>
    </row>
    <row r="54" spans="1:66" s="12" customFormat="1" ht="12.75" customHeight="1">
      <c r="A54" s="11">
        <v>39751.0509606482</v>
      </c>
      <c r="B54" s="11" t="s">
        <v>176</v>
      </c>
      <c r="C54" s="33" t="s">
        <v>77</v>
      </c>
      <c r="D54" s="12" t="s">
        <v>77</v>
      </c>
      <c r="E54" s="12" t="s">
        <v>78</v>
      </c>
      <c r="F54" s="12" t="s">
        <v>77</v>
      </c>
      <c r="G54" s="12" t="s">
        <v>77</v>
      </c>
      <c r="H54" s="12" t="s">
        <v>77</v>
      </c>
      <c r="I54" s="12" t="s">
        <v>78</v>
      </c>
      <c r="J54" s="12" t="s">
        <v>77</v>
      </c>
      <c r="K54" s="12" t="s">
        <v>77</v>
      </c>
      <c r="L54" s="12" t="s">
        <v>77</v>
      </c>
      <c r="M54" s="12" t="s">
        <v>77</v>
      </c>
      <c r="N54" s="12" t="s">
        <v>78</v>
      </c>
      <c r="O54" s="34" t="s">
        <v>78</v>
      </c>
      <c r="P54" s="33" t="s">
        <v>77</v>
      </c>
      <c r="Q54" s="12" t="s">
        <v>77</v>
      </c>
      <c r="R54" s="12" t="s">
        <v>77</v>
      </c>
      <c r="S54" s="12" t="s">
        <v>77</v>
      </c>
      <c r="T54" s="12" t="s">
        <v>77</v>
      </c>
      <c r="U54" s="12" t="s">
        <v>77</v>
      </c>
      <c r="V54" s="12" t="s">
        <v>77</v>
      </c>
      <c r="W54" s="12" t="s">
        <v>78</v>
      </c>
      <c r="X54" s="12" t="s">
        <v>77</v>
      </c>
      <c r="Y54" s="12" t="s">
        <v>77</v>
      </c>
      <c r="Z54" s="12" t="s">
        <v>78</v>
      </c>
      <c r="AA54" s="12" t="s">
        <v>78</v>
      </c>
      <c r="AB54" s="12" t="s">
        <v>78</v>
      </c>
      <c r="AC54" s="12" t="s">
        <v>77</v>
      </c>
      <c r="AD54" s="12" t="s">
        <v>78</v>
      </c>
      <c r="AE54" s="12" t="s">
        <v>77</v>
      </c>
      <c r="AF54" s="12" t="s">
        <v>78</v>
      </c>
      <c r="AG54" s="12" t="s">
        <v>77</v>
      </c>
      <c r="AH54" s="34" t="s">
        <v>77</v>
      </c>
      <c r="AI54" s="33" t="s">
        <v>77</v>
      </c>
      <c r="AK54" s="12" t="s">
        <v>77</v>
      </c>
      <c r="AL54" s="12" t="s">
        <v>77</v>
      </c>
      <c r="AM54" s="12" t="s">
        <v>78</v>
      </c>
      <c r="AN54" s="12" t="s">
        <v>77</v>
      </c>
      <c r="AO54" s="12" t="s">
        <v>77</v>
      </c>
      <c r="AP54" s="12" t="s">
        <v>77</v>
      </c>
      <c r="AQ54" s="12" t="s">
        <v>77</v>
      </c>
      <c r="AR54" s="12" t="s">
        <v>77</v>
      </c>
      <c r="AS54" s="12" t="s">
        <v>78</v>
      </c>
      <c r="AT54" s="12" t="s">
        <v>78</v>
      </c>
      <c r="AU54" s="12" t="s">
        <v>77</v>
      </c>
      <c r="AV54" s="12" t="s">
        <v>77</v>
      </c>
      <c r="AW54" s="12" t="s">
        <v>77</v>
      </c>
      <c r="AX54" s="12" t="s">
        <v>77</v>
      </c>
      <c r="AY54" s="34" t="s">
        <v>77</v>
      </c>
      <c r="AZ54" s="33" t="s">
        <v>77</v>
      </c>
      <c r="BA54" s="12" t="s">
        <v>77</v>
      </c>
      <c r="BB54" s="12" t="s">
        <v>77</v>
      </c>
      <c r="BC54" s="12" t="s">
        <v>78</v>
      </c>
      <c r="BD54" s="12" t="s">
        <v>78</v>
      </c>
      <c r="BE54" s="12" t="s">
        <v>77</v>
      </c>
      <c r="BF54" s="12" t="s">
        <v>77</v>
      </c>
      <c r="BG54" s="12" t="s">
        <v>77</v>
      </c>
      <c r="BH54" s="12" t="s">
        <v>78</v>
      </c>
      <c r="BI54" s="12" t="s">
        <v>78</v>
      </c>
      <c r="BJ54" s="12" t="s">
        <v>77</v>
      </c>
      <c r="BK54" s="12" t="s">
        <v>77</v>
      </c>
      <c r="BL54" s="12" t="s">
        <v>77</v>
      </c>
      <c r="BM54" s="12" t="s">
        <v>77</v>
      </c>
      <c r="BN54" s="34" t="s">
        <v>77</v>
      </c>
    </row>
    <row r="55" spans="1:66" s="12" customFormat="1" ht="12.75" customHeight="1">
      <c r="A55" s="11">
        <v>39751.5041203704</v>
      </c>
      <c r="B55" s="11" t="s">
        <v>176</v>
      </c>
      <c r="C55" s="33" t="s">
        <v>77</v>
      </c>
      <c r="D55" s="12" t="s">
        <v>77</v>
      </c>
      <c r="E55" s="12" t="s">
        <v>77</v>
      </c>
      <c r="F55" s="12" t="s">
        <v>77</v>
      </c>
      <c r="G55" s="12" t="s">
        <v>77</v>
      </c>
      <c r="H55" s="12" t="s">
        <v>77</v>
      </c>
      <c r="I55" s="12" t="s">
        <v>77</v>
      </c>
      <c r="J55" s="12" t="s">
        <v>77</v>
      </c>
      <c r="K55" s="12" t="s">
        <v>77</v>
      </c>
      <c r="L55" s="12" t="s">
        <v>77</v>
      </c>
      <c r="M55" s="12" t="s">
        <v>77</v>
      </c>
      <c r="N55" s="12" t="s">
        <v>77</v>
      </c>
      <c r="O55" s="34" t="s">
        <v>77</v>
      </c>
      <c r="P55" s="33" t="s">
        <v>78</v>
      </c>
      <c r="Q55" s="12" t="s">
        <v>78</v>
      </c>
      <c r="R55" s="12" t="s">
        <v>78</v>
      </c>
      <c r="S55" s="12" t="s">
        <v>78</v>
      </c>
      <c r="T55" s="12" t="s">
        <v>78</v>
      </c>
      <c r="U55" s="12" t="s">
        <v>78</v>
      </c>
      <c r="V55" s="12" t="s">
        <v>78</v>
      </c>
      <c r="W55" s="12" t="s">
        <v>77</v>
      </c>
      <c r="X55" s="12" t="s">
        <v>78</v>
      </c>
      <c r="Y55" s="12" t="s">
        <v>78</v>
      </c>
      <c r="Z55" s="12" t="s">
        <v>78</v>
      </c>
      <c r="AA55" s="12" t="s">
        <v>78</v>
      </c>
      <c r="AB55" s="12" t="s">
        <v>78</v>
      </c>
      <c r="AC55" s="12" t="s">
        <v>78</v>
      </c>
      <c r="AD55" s="12" t="s">
        <v>78</v>
      </c>
      <c r="AE55" s="12" t="s">
        <v>78</v>
      </c>
      <c r="AF55" s="12" t="s">
        <v>77</v>
      </c>
      <c r="AG55" s="12" t="s">
        <v>78</v>
      </c>
      <c r="AH55" s="34" t="s">
        <v>78</v>
      </c>
      <c r="AI55" s="33" t="s">
        <v>77</v>
      </c>
      <c r="AJ55" s="12" t="s">
        <v>77</v>
      </c>
      <c r="AK55" s="12" t="s">
        <v>77</v>
      </c>
      <c r="AL55" s="12" t="s">
        <v>77</v>
      </c>
      <c r="AM55" s="12" t="s">
        <v>78</v>
      </c>
      <c r="AN55" s="12" t="s">
        <v>77</v>
      </c>
      <c r="AO55" s="12" t="s">
        <v>78</v>
      </c>
      <c r="AP55" s="12" t="s">
        <v>77</v>
      </c>
      <c r="AQ55" s="12" t="s">
        <v>77</v>
      </c>
      <c r="AR55" s="12" t="s">
        <v>77</v>
      </c>
      <c r="AT55" s="12" t="s">
        <v>78</v>
      </c>
      <c r="AV55" s="12" t="s">
        <v>77</v>
      </c>
      <c r="AW55" s="12" t="s">
        <v>77</v>
      </c>
      <c r="AX55" s="12" t="s">
        <v>77</v>
      </c>
      <c r="AY55" s="34" t="s">
        <v>78</v>
      </c>
      <c r="AZ55" s="33" t="s">
        <v>78</v>
      </c>
      <c r="BA55" s="12" t="s">
        <v>78</v>
      </c>
      <c r="BB55" s="12" t="s">
        <v>78</v>
      </c>
      <c r="BC55" s="12" t="s">
        <v>78</v>
      </c>
      <c r="BD55" s="12" t="s">
        <v>78</v>
      </c>
      <c r="BE55" s="12" t="s">
        <v>78</v>
      </c>
      <c r="BF55" s="12" t="s">
        <v>77</v>
      </c>
      <c r="BG55" s="12" t="s">
        <v>78</v>
      </c>
      <c r="BH55" s="12" t="s">
        <v>77</v>
      </c>
      <c r="BI55" s="12" t="s">
        <v>78</v>
      </c>
      <c r="BK55" s="12" t="s">
        <v>78</v>
      </c>
      <c r="BL55" s="12" t="s">
        <v>78</v>
      </c>
      <c r="BM55" s="12" t="s">
        <v>78</v>
      </c>
      <c r="BN55" s="34" t="s">
        <v>78</v>
      </c>
    </row>
    <row r="56" spans="1:66" s="12" customFormat="1" ht="12.75" customHeight="1">
      <c r="A56" s="11">
        <v>39752.0925810185</v>
      </c>
      <c r="B56" s="11" t="s">
        <v>176</v>
      </c>
      <c r="C56" s="33" t="s">
        <v>77</v>
      </c>
      <c r="D56" s="12" t="s">
        <v>77</v>
      </c>
      <c r="E56" s="12" t="s">
        <v>77</v>
      </c>
      <c r="F56" s="12" t="s">
        <v>77</v>
      </c>
      <c r="G56" s="12" t="s">
        <v>77</v>
      </c>
      <c r="H56" s="12" t="s">
        <v>77</v>
      </c>
      <c r="I56" s="12" t="s">
        <v>78</v>
      </c>
      <c r="J56" s="12" t="s">
        <v>77</v>
      </c>
      <c r="K56" s="12" t="s">
        <v>77</v>
      </c>
      <c r="L56" s="12" t="s">
        <v>77</v>
      </c>
      <c r="M56" s="12" t="s">
        <v>77</v>
      </c>
      <c r="N56" s="12" t="s">
        <v>78</v>
      </c>
      <c r="O56" s="34" t="s">
        <v>77</v>
      </c>
      <c r="P56" s="33" t="s">
        <v>77</v>
      </c>
      <c r="Q56" s="12" t="s">
        <v>78</v>
      </c>
      <c r="R56" s="12" t="s">
        <v>78</v>
      </c>
      <c r="S56" s="12" t="s">
        <v>78</v>
      </c>
      <c r="T56" s="12" t="s">
        <v>77</v>
      </c>
      <c r="U56" s="12" t="s">
        <v>77</v>
      </c>
      <c r="V56" s="12" t="s">
        <v>77</v>
      </c>
      <c r="W56" s="12" t="s">
        <v>77</v>
      </c>
      <c r="X56" s="12" t="s">
        <v>77</v>
      </c>
      <c r="Y56" s="12" t="s">
        <v>77</v>
      </c>
      <c r="Z56" s="12" t="s">
        <v>77</v>
      </c>
      <c r="AA56" s="12" t="s">
        <v>77</v>
      </c>
      <c r="AB56" s="12" t="s">
        <v>77</v>
      </c>
      <c r="AC56" s="12" t="s">
        <v>77</v>
      </c>
      <c r="AD56" s="12" t="s">
        <v>78</v>
      </c>
      <c r="AE56" s="12" t="s">
        <v>78</v>
      </c>
      <c r="AF56" s="12" t="s">
        <v>77</v>
      </c>
      <c r="AG56" s="12" t="s">
        <v>77</v>
      </c>
      <c r="AH56" s="34" t="s">
        <v>78</v>
      </c>
      <c r="AI56" s="33" t="s">
        <v>77</v>
      </c>
      <c r="AJ56" s="12" t="s">
        <v>77</v>
      </c>
      <c r="AK56" s="12" t="s">
        <v>78</v>
      </c>
      <c r="AL56" s="12" t="s">
        <v>78</v>
      </c>
      <c r="AM56" s="12" t="s">
        <v>77</v>
      </c>
      <c r="AN56" s="12" t="s">
        <v>77</v>
      </c>
      <c r="AO56" s="12" t="s">
        <v>78</v>
      </c>
      <c r="AP56" s="12" t="s">
        <v>77</v>
      </c>
      <c r="AQ56" s="12" t="s">
        <v>77</v>
      </c>
      <c r="AR56" s="12" t="s">
        <v>77</v>
      </c>
      <c r="AS56" s="12" t="s">
        <v>78</v>
      </c>
      <c r="AT56" s="12" t="s">
        <v>77</v>
      </c>
      <c r="AU56" s="12" t="s">
        <v>78</v>
      </c>
      <c r="AV56" s="12" t="s">
        <v>77</v>
      </c>
      <c r="AW56" s="12" t="s">
        <v>77</v>
      </c>
      <c r="AX56" s="12" t="s">
        <v>77</v>
      </c>
      <c r="AY56" s="34" t="s">
        <v>77</v>
      </c>
      <c r="AZ56" s="33" t="s">
        <v>77</v>
      </c>
      <c r="BA56" s="12" t="s">
        <v>78</v>
      </c>
      <c r="BB56" s="12" t="s">
        <v>77</v>
      </c>
      <c r="BC56" s="12" t="s">
        <v>78</v>
      </c>
      <c r="BD56" s="12" t="s">
        <v>77</v>
      </c>
      <c r="BE56" s="12" t="s">
        <v>77</v>
      </c>
      <c r="BF56" s="12" t="s">
        <v>78</v>
      </c>
      <c r="BG56" s="12" t="s">
        <v>77</v>
      </c>
      <c r="BH56" s="12" t="s">
        <v>77</v>
      </c>
      <c r="BI56" s="12" t="s">
        <v>78</v>
      </c>
      <c r="BJ56" s="12" t="s">
        <v>77</v>
      </c>
      <c r="BK56" s="12" t="s">
        <v>77</v>
      </c>
      <c r="BL56" s="12" t="s">
        <v>77</v>
      </c>
      <c r="BM56" s="12" t="s">
        <v>77</v>
      </c>
      <c r="BN56" s="34" t="s">
        <v>77</v>
      </c>
    </row>
    <row r="57" spans="1:66" s="12" customFormat="1" ht="12.75" customHeight="1">
      <c r="A57" s="11">
        <v>39752.5071643519</v>
      </c>
      <c r="B57" s="11" t="s">
        <v>176</v>
      </c>
      <c r="C57" s="33" t="s">
        <v>78</v>
      </c>
      <c r="D57" s="12" t="s">
        <v>78</v>
      </c>
      <c r="E57" s="12" t="s">
        <v>77</v>
      </c>
      <c r="F57" s="12" t="s">
        <v>77</v>
      </c>
      <c r="G57" s="12" t="s">
        <v>77</v>
      </c>
      <c r="H57" s="12" t="s">
        <v>77</v>
      </c>
      <c r="I57" s="12" t="s">
        <v>78</v>
      </c>
      <c r="J57" s="12" t="s">
        <v>77</v>
      </c>
      <c r="K57" s="12" t="s">
        <v>77</v>
      </c>
      <c r="L57" s="12" t="s">
        <v>78</v>
      </c>
      <c r="M57" s="12" t="s">
        <v>77</v>
      </c>
      <c r="N57" s="12" t="s">
        <v>78</v>
      </c>
      <c r="O57" s="34" t="s">
        <v>77</v>
      </c>
      <c r="P57" s="33" t="s">
        <v>77</v>
      </c>
      <c r="Q57" s="12" t="s">
        <v>77</v>
      </c>
      <c r="R57" s="12" t="s">
        <v>77</v>
      </c>
      <c r="S57" s="12" t="s">
        <v>77</v>
      </c>
      <c r="T57" s="12" t="s">
        <v>77</v>
      </c>
      <c r="U57" s="12" t="s">
        <v>77</v>
      </c>
      <c r="V57" s="12" t="s">
        <v>77</v>
      </c>
      <c r="W57" s="12" t="s">
        <v>78</v>
      </c>
      <c r="X57" s="12" t="s">
        <v>77</v>
      </c>
      <c r="Y57" s="12" t="s">
        <v>78</v>
      </c>
      <c r="Z57" s="12" t="s">
        <v>78</v>
      </c>
      <c r="AA57" s="12" t="s">
        <v>77</v>
      </c>
      <c r="AB57" s="12" t="s">
        <v>78</v>
      </c>
      <c r="AC57" s="12" t="s">
        <v>77</v>
      </c>
      <c r="AD57" s="12" t="s">
        <v>78</v>
      </c>
      <c r="AE57" s="12" t="s">
        <v>77</v>
      </c>
      <c r="AF57" s="12" t="s">
        <v>78</v>
      </c>
      <c r="AG57" s="12" t="s">
        <v>77</v>
      </c>
      <c r="AH57" s="34" t="s">
        <v>77</v>
      </c>
      <c r="AI57" s="33" t="s">
        <v>77</v>
      </c>
      <c r="AJ57" s="12" t="s">
        <v>77</v>
      </c>
      <c r="AK57" s="12" t="s">
        <v>77</v>
      </c>
      <c r="AL57" s="12" t="s">
        <v>77</v>
      </c>
      <c r="AM57" s="12" t="s">
        <v>77</v>
      </c>
      <c r="AN57" s="12" t="s">
        <v>77</v>
      </c>
      <c r="AO57" s="12" t="s">
        <v>78</v>
      </c>
      <c r="AP57" s="12" t="s">
        <v>77</v>
      </c>
      <c r="AQ57" s="12" t="s">
        <v>77</v>
      </c>
      <c r="AR57" s="12" t="s">
        <v>77</v>
      </c>
      <c r="AS57" s="12" t="s">
        <v>77</v>
      </c>
      <c r="AT57" s="12" t="s">
        <v>77</v>
      </c>
      <c r="AU57" s="12" t="s">
        <v>78</v>
      </c>
      <c r="AV57" s="12" t="s">
        <v>78</v>
      </c>
      <c r="AW57" s="12" t="s">
        <v>77</v>
      </c>
      <c r="AX57" s="12" t="s">
        <v>77</v>
      </c>
      <c r="AY57" s="34" t="s">
        <v>78</v>
      </c>
      <c r="AZ57" s="33" t="s">
        <v>77</v>
      </c>
      <c r="BA57" s="12" t="s">
        <v>78</v>
      </c>
      <c r="BB57" s="12" t="s">
        <v>77</v>
      </c>
      <c r="BC57" s="12" t="s">
        <v>78</v>
      </c>
      <c r="BD57" s="12" t="s">
        <v>78</v>
      </c>
      <c r="BE57" s="12" t="s">
        <v>78</v>
      </c>
      <c r="BF57" s="12" t="s">
        <v>78</v>
      </c>
      <c r="BG57" s="12" t="s">
        <v>77</v>
      </c>
      <c r="BH57" s="12" t="s">
        <v>78</v>
      </c>
      <c r="BI57" s="12" t="s">
        <v>77</v>
      </c>
      <c r="BJ57" s="12" t="s">
        <v>77</v>
      </c>
      <c r="BK57" s="12" t="s">
        <v>77</v>
      </c>
      <c r="BL57" s="12" t="s">
        <v>77</v>
      </c>
      <c r="BM57" s="12" t="s">
        <v>78</v>
      </c>
      <c r="BN57" s="34" t="s">
        <v>77</v>
      </c>
    </row>
    <row r="58" spans="1:66" s="12" customFormat="1" ht="12.75" customHeight="1">
      <c r="A58" s="11">
        <v>39752.5090856482</v>
      </c>
      <c r="B58" s="11" t="s">
        <v>176</v>
      </c>
      <c r="C58" s="33" t="s">
        <v>77</v>
      </c>
      <c r="D58" s="12" t="s">
        <v>77</v>
      </c>
      <c r="F58" s="12" t="s">
        <v>77</v>
      </c>
      <c r="G58" s="12" t="s">
        <v>77</v>
      </c>
      <c r="H58" s="12" t="s">
        <v>77</v>
      </c>
      <c r="O58" s="34"/>
      <c r="P58" s="33"/>
      <c r="AH58" s="34"/>
      <c r="AI58" s="33"/>
      <c r="AY58" s="34"/>
      <c r="AZ58" s="33"/>
      <c r="BN58" s="34"/>
    </row>
    <row r="59" spans="1:66" s="12" customFormat="1" ht="12.75" customHeight="1">
      <c r="A59" s="11">
        <v>39752.8985532407</v>
      </c>
      <c r="B59" s="11" t="s">
        <v>176</v>
      </c>
      <c r="C59" s="33" t="s">
        <v>77</v>
      </c>
      <c r="D59" s="12" t="s">
        <v>77</v>
      </c>
      <c r="E59" s="12" t="s">
        <v>77</v>
      </c>
      <c r="F59" s="12" t="s">
        <v>77</v>
      </c>
      <c r="G59" s="12" t="s">
        <v>77</v>
      </c>
      <c r="H59" s="12" t="s">
        <v>77</v>
      </c>
      <c r="I59" s="12" t="s">
        <v>78</v>
      </c>
      <c r="J59" s="12" t="s">
        <v>77</v>
      </c>
      <c r="K59" s="12" t="s">
        <v>77</v>
      </c>
      <c r="L59" s="12" t="s">
        <v>77</v>
      </c>
      <c r="M59" s="12" t="s">
        <v>77</v>
      </c>
      <c r="N59" s="12" t="s">
        <v>77</v>
      </c>
      <c r="O59" s="34" t="s">
        <v>78</v>
      </c>
      <c r="P59" s="33" t="s">
        <v>77</v>
      </c>
      <c r="Q59" s="12" t="s">
        <v>78</v>
      </c>
      <c r="R59" s="12" t="s">
        <v>78</v>
      </c>
      <c r="S59" s="12" t="s">
        <v>78</v>
      </c>
      <c r="T59" s="12" t="s">
        <v>77</v>
      </c>
      <c r="U59" s="12" t="s">
        <v>77</v>
      </c>
      <c r="V59" s="12" t="s">
        <v>77</v>
      </c>
      <c r="W59" s="12" t="s">
        <v>77</v>
      </c>
      <c r="X59" s="12" t="s">
        <v>77</v>
      </c>
      <c r="Y59" s="12" t="s">
        <v>77</v>
      </c>
      <c r="Z59" s="12" t="s">
        <v>77</v>
      </c>
      <c r="AA59" s="12" t="s">
        <v>77</v>
      </c>
      <c r="AB59" s="12" t="s">
        <v>77</v>
      </c>
      <c r="AC59" s="12" t="s">
        <v>78</v>
      </c>
      <c r="AD59" s="12" t="s">
        <v>77</v>
      </c>
      <c r="AE59" s="12" t="s">
        <v>77</v>
      </c>
      <c r="AF59" s="12" t="s">
        <v>77</v>
      </c>
      <c r="AG59" s="12" t="s">
        <v>77</v>
      </c>
      <c r="AH59" s="34" t="s">
        <v>77</v>
      </c>
      <c r="AI59" s="33" t="s">
        <v>77</v>
      </c>
      <c r="AJ59" s="12" t="s">
        <v>77</v>
      </c>
      <c r="AK59" s="12" t="s">
        <v>77</v>
      </c>
      <c r="AL59" s="12" t="s">
        <v>77</v>
      </c>
      <c r="AM59" s="12" t="s">
        <v>77</v>
      </c>
      <c r="AN59" s="12" t="s">
        <v>77</v>
      </c>
      <c r="AO59" s="12" t="s">
        <v>78</v>
      </c>
      <c r="AP59" s="12" t="s">
        <v>77</v>
      </c>
      <c r="AQ59" s="12" t="s">
        <v>77</v>
      </c>
      <c r="AR59" s="12" t="s">
        <v>77</v>
      </c>
      <c r="AS59" s="12" t="s">
        <v>78</v>
      </c>
      <c r="AT59" s="12" t="s">
        <v>78</v>
      </c>
      <c r="AU59" s="12" t="s">
        <v>77</v>
      </c>
      <c r="AV59" s="12" t="s">
        <v>78</v>
      </c>
      <c r="AW59" s="12" t="s">
        <v>77</v>
      </c>
      <c r="AX59" s="12" t="s">
        <v>77</v>
      </c>
      <c r="AY59" s="34" t="s">
        <v>77</v>
      </c>
      <c r="AZ59" s="33" t="s">
        <v>77</v>
      </c>
      <c r="BA59" s="12" t="s">
        <v>78</v>
      </c>
      <c r="BB59" s="12" t="s">
        <v>77</v>
      </c>
      <c r="BC59" s="12" t="s">
        <v>77</v>
      </c>
      <c r="BD59" s="12" t="s">
        <v>77</v>
      </c>
      <c r="BE59" s="12" t="s">
        <v>77</v>
      </c>
      <c r="BF59" s="12" t="s">
        <v>77</v>
      </c>
      <c r="BG59" s="12" t="s">
        <v>77</v>
      </c>
      <c r="BH59" s="12" t="s">
        <v>77</v>
      </c>
      <c r="BI59" s="12" t="s">
        <v>77</v>
      </c>
      <c r="BJ59" s="12" t="s">
        <v>77</v>
      </c>
      <c r="BK59" s="12" t="s">
        <v>77</v>
      </c>
      <c r="BL59" s="12" t="s">
        <v>77</v>
      </c>
      <c r="BM59" s="12" t="s">
        <v>77</v>
      </c>
      <c r="BN59" s="34" t="s">
        <v>78</v>
      </c>
    </row>
    <row r="60" spans="1:66" s="16" customFormat="1" ht="12.75" customHeight="1">
      <c r="A60" s="15">
        <v>39737.5329166667</v>
      </c>
      <c r="B60" s="16" t="s">
        <v>248</v>
      </c>
      <c r="C60" s="35" t="s">
        <v>77</v>
      </c>
      <c r="D60" s="16" t="s">
        <v>77</v>
      </c>
      <c r="E60" s="16" t="s">
        <v>77</v>
      </c>
      <c r="F60" s="16" t="s">
        <v>77</v>
      </c>
      <c r="J60" s="16" t="s">
        <v>77</v>
      </c>
      <c r="K60" s="16" t="s">
        <v>77</v>
      </c>
      <c r="L60" s="16" t="s">
        <v>77</v>
      </c>
      <c r="M60" s="16" t="s">
        <v>77</v>
      </c>
      <c r="N60" s="16" t="s">
        <v>77</v>
      </c>
      <c r="O60" s="36" t="s">
        <v>77</v>
      </c>
      <c r="P60" s="35" t="s">
        <v>77</v>
      </c>
      <c r="Q60" s="16" t="s">
        <v>77</v>
      </c>
      <c r="R60" s="16" t="s">
        <v>77</v>
      </c>
      <c r="S60" s="16" t="s">
        <v>77</v>
      </c>
      <c r="T60" s="16" t="s">
        <v>77</v>
      </c>
      <c r="U60" s="16" t="s">
        <v>77</v>
      </c>
      <c r="V60" s="16" t="s">
        <v>77</v>
      </c>
      <c r="W60" s="16" t="s">
        <v>77</v>
      </c>
      <c r="X60" s="16" t="s">
        <v>77</v>
      </c>
      <c r="Y60" s="16" t="s">
        <v>77</v>
      </c>
      <c r="AB60" s="16" t="s">
        <v>77</v>
      </c>
      <c r="AC60" s="16" t="s">
        <v>77</v>
      </c>
      <c r="AD60" s="16" t="s">
        <v>77</v>
      </c>
      <c r="AE60" s="16" t="s">
        <v>77</v>
      </c>
      <c r="AF60" s="16" t="s">
        <v>77</v>
      </c>
      <c r="AG60" s="16" t="s">
        <v>77</v>
      </c>
      <c r="AH60" s="36" t="s">
        <v>77</v>
      </c>
      <c r="AI60" s="35" t="s">
        <v>77</v>
      </c>
      <c r="AJ60" s="16" t="s">
        <v>77</v>
      </c>
      <c r="AK60" s="16" t="s">
        <v>77</v>
      </c>
      <c r="AL60" s="16" t="s">
        <v>77</v>
      </c>
      <c r="AM60" s="16" t="s">
        <v>77</v>
      </c>
      <c r="AN60" s="16" t="s">
        <v>77</v>
      </c>
      <c r="AO60" s="16" t="s">
        <v>78</v>
      </c>
      <c r="AP60" s="16" t="s">
        <v>77</v>
      </c>
      <c r="AQ60" s="16" t="s">
        <v>77</v>
      </c>
      <c r="AR60" s="16" t="s">
        <v>77</v>
      </c>
      <c r="AS60" s="16" t="s">
        <v>77</v>
      </c>
      <c r="AT60" s="16" t="s">
        <v>77</v>
      </c>
      <c r="AU60" s="16" t="s">
        <v>77</v>
      </c>
      <c r="AV60" s="16" t="s">
        <v>77</v>
      </c>
      <c r="AW60" s="16" t="s">
        <v>77</v>
      </c>
      <c r="AX60" s="16" t="s">
        <v>77</v>
      </c>
      <c r="AY60" s="36" t="s">
        <v>78</v>
      </c>
      <c r="AZ60" s="35"/>
      <c r="BA60" s="16" t="s">
        <v>77</v>
      </c>
      <c r="BB60" s="16" t="s">
        <v>77</v>
      </c>
      <c r="BC60" s="16" t="s">
        <v>77</v>
      </c>
      <c r="BD60" s="16" t="s">
        <v>77</v>
      </c>
      <c r="BE60" s="16" t="s">
        <v>77</v>
      </c>
      <c r="BF60" s="16" t="s">
        <v>77</v>
      </c>
      <c r="BG60" s="16" t="s">
        <v>77</v>
      </c>
      <c r="BH60" s="16" t="s">
        <v>77</v>
      </c>
      <c r="BI60" s="16" t="s">
        <v>77</v>
      </c>
      <c r="BJ60" s="16" t="s">
        <v>77</v>
      </c>
      <c r="BK60" s="16" t="s">
        <v>77</v>
      </c>
      <c r="BL60" s="16" t="s">
        <v>77</v>
      </c>
      <c r="BM60" s="16" t="s">
        <v>77</v>
      </c>
      <c r="BN60" s="36" t="s">
        <v>77</v>
      </c>
    </row>
    <row r="61" spans="1:66" s="16" customFormat="1" ht="12.75" customHeight="1">
      <c r="A61" s="15">
        <v>39738.4681712963</v>
      </c>
      <c r="B61" s="16" t="s">
        <v>248</v>
      </c>
      <c r="C61" s="35" t="s">
        <v>77</v>
      </c>
      <c r="D61" s="16" t="s">
        <v>77</v>
      </c>
      <c r="E61" s="16" t="s">
        <v>77</v>
      </c>
      <c r="F61" s="16" t="s">
        <v>77</v>
      </c>
      <c r="G61" s="16" t="s">
        <v>77</v>
      </c>
      <c r="H61" s="16" t="s">
        <v>77</v>
      </c>
      <c r="I61" s="16" t="s">
        <v>77</v>
      </c>
      <c r="J61" s="16" t="s">
        <v>77</v>
      </c>
      <c r="K61" s="16" t="s">
        <v>77</v>
      </c>
      <c r="L61" s="16" t="s">
        <v>77</v>
      </c>
      <c r="M61" s="16" t="s">
        <v>77</v>
      </c>
      <c r="N61" s="16" t="s">
        <v>77</v>
      </c>
      <c r="O61" s="36" t="s">
        <v>77</v>
      </c>
      <c r="P61" s="35" t="s">
        <v>77</v>
      </c>
      <c r="Q61" s="16" t="s">
        <v>77</v>
      </c>
      <c r="R61" s="16" t="s">
        <v>77</v>
      </c>
      <c r="S61" s="16" t="s">
        <v>77</v>
      </c>
      <c r="T61" s="16" t="s">
        <v>77</v>
      </c>
      <c r="U61" s="16" t="s">
        <v>77</v>
      </c>
      <c r="V61" s="16" t="s">
        <v>77</v>
      </c>
      <c r="W61" s="16" t="s">
        <v>77</v>
      </c>
      <c r="X61" s="16" t="s">
        <v>77</v>
      </c>
      <c r="Y61" s="16" t="s">
        <v>77</v>
      </c>
      <c r="Z61" s="16" t="s">
        <v>77</v>
      </c>
      <c r="AA61" s="16" t="s">
        <v>77</v>
      </c>
      <c r="AB61" s="16" t="s">
        <v>77</v>
      </c>
      <c r="AC61" s="16" t="s">
        <v>77</v>
      </c>
      <c r="AD61" s="16" t="s">
        <v>77</v>
      </c>
      <c r="AE61" s="16" t="s">
        <v>78</v>
      </c>
      <c r="AF61" s="16" t="s">
        <v>78</v>
      </c>
      <c r="AG61" s="16" t="s">
        <v>77</v>
      </c>
      <c r="AH61" s="36" t="s">
        <v>77</v>
      </c>
      <c r="AI61" s="35" t="s">
        <v>77</v>
      </c>
      <c r="AJ61" s="16" t="s">
        <v>77</v>
      </c>
      <c r="AK61" s="16" t="s">
        <v>77</v>
      </c>
      <c r="AL61" s="16" t="s">
        <v>77</v>
      </c>
      <c r="AM61" s="16" t="s">
        <v>77</v>
      </c>
      <c r="AN61" s="16" t="s">
        <v>77</v>
      </c>
      <c r="AO61" s="16" t="s">
        <v>78</v>
      </c>
      <c r="AP61" s="16" t="s">
        <v>77</v>
      </c>
      <c r="AQ61" s="16" t="s">
        <v>77</v>
      </c>
      <c r="AR61" s="16" t="s">
        <v>77</v>
      </c>
      <c r="AS61" s="16" t="s">
        <v>77</v>
      </c>
      <c r="AT61" s="16" t="s">
        <v>77</v>
      </c>
      <c r="AU61" s="16" t="s">
        <v>77</v>
      </c>
      <c r="AV61" s="16" t="s">
        <v>77</v>
      </c>
      <c r="AW61" s="16" t="s">
        <v>77</v>
      </c>
      <c r="AX61" s="16" t="s">
        <v>77</v>
      </c>
      <c r="AY61" s="36" t="s">
        <v>78</v>
      </c>
      <c r="AZ61" s="35" t="s">
        <v>78</v>
      </c>
      <c r="BA61" s="16" t="s">
        <v>77</v>
      </c>
      <c r="BB61" s="16" t="s">
        <v>77</v>
      </c>
      <c r="BC61" s="16" t="s">
        <v>77</v>
      </c>
      <c r="BD61" s="16" t="s">
        <v>77</v>
      </c>
      <c r="BE61" s="16" t="s">
        <v>77</v>
      </c>
      <c r="BF61" s="16" t="s">
        <v>77</v>
      </c>
      <c r="BG61" s="16" t="s">
        <v>77</v>
      </c>
      <c r="BH61" s="16" t="s">
        <v>78</v>
      </c>
      <c r="BI61" s="16" t="s">
        <v>77</v>
      </c>
      <c r="BJ61" s="16" t="s">
        <v>77</v>
      </c>
      <c r="BK61" s="16" t="s">
        <v>77</v>
      </c>
      <c r="BL61" s="16" t="s">
        <v>77</v>
      </c>
      <c r="BM61" s="16" t="s">
        <v>77</v>
      </c>
      <c r="BN61" s="36" t="s">
        <v>77</v>
      </c>
    </row>
    <row r="62" spans="1:66" s="14" customFormat="1" ht="12.75" customHeight="1">
      <c r="A62" s="13">
        <v>39738.4819791667</v>
      </c>
      <c r="B62" s="14" t="s">
        <v>250</v>
      </c>
      <c r="C62" s="37" t="s">
        <v>78</v>
      </c>
      <c r="D62" s="14" t="s">
        <v>78</v>
      </c>
      <c r="E62" s="14" t="s">
        <v>77</v>
      </c>
      <c r="F62" s="14" t="s">
        <v>77</v>
      </c>
      <c r="G62" s="14" t="s">
        <v>77</v>
      </c>
      <c r="H62" s="14" t="s">
        <v>77</v>
      </c>
      <c r="I62" s="14" t="s">
        <v>77</v>
      </c>
      <c r="J62" s="14" t="s">
        <v>77</v>
      </c>
      <c r="K62" s="14" t="s">
        <v>78</v>
      </c>
      <c r="L62" s="14" t="s">
        <v>77</v>
      </c>
      <c r="M62" s="14" t="s">
        <v>78</v>
      </c>
      <c r="N62" s="14" t="s">
        <v>78</v>
      </c>
      <c r="O62" s="38" t="s">
        <v>77</v>
      </c>
      <c r="P62" s="37" t="s">
        <v>77</v>
      </c>
      <c r="Q62" s="14" t="s">
        <v>78</v>
      </c>
      <c r="R62" s="14" t="s">
        <v>77</v>
      </c>
      <c r="S62" s="14" t="s">
        <v>77</v>
      </c>
      <c r="T62" s="14" t="s">
        <v>77</v>
      </c>
      <c r="U62" s="14" t="s">
        <v>77</v>
      </c>
      <c r="V62" s="14" t="s">
        <v>77</v>
      </c>
      <c r="W62" s="14" t="s">
        <v>78</v>
      </c>
      <c r="X62" s="14" t="s">
        <v>77</v>
      </c>
      <c r="Y62" s="14" t="s">
        <v>77</v>
      </c>
      <c r="Z62" s="14" t="s">
        <v>77</v>
      </c>
      <c r="AA62" s="14" t="s">
        <v>78</v>
      </c>
      <c r="AB62" s="14" t="s">
        <v>78</v>
      </c>
      <c r="AC62" s="14" t="s">
        <v>78</v>
      </c>
      <c r="AD62" s="14" t="s">
        <v>77</v>
      </c>
      <c r="AE62" s="14" t="s">
        <v>77</v>
      </c>
      <c r="AF62" s="14" t="s">
        <v>77</v>
      </c>
      <c r="AG62" s="14" t="s">
        <v>77</v>
      </c>
      <c r="AH62" s="38" t="s">
        <v>77</v>
      </c>
      <c r="AI62" s="37" t="s">
        <v>77</v>
      </c>
      <c r="AJ62" s="14" t="s">
        <v>77</v>
      </c>
      <c r="AK62" s="14" t="s">
        <v>77</v>
      </c>
      <c r="AL62" s="14" t="s">
        <v>78</v>
      </c>
      <c r="AM62" s="14" t="s">
        <v>78</v>
      </c>
      <c r="AN62" s="14" t="s">
        <v>78</v>
      </c>
      <c r="AO62" s="14" t="s">
        <v>77</v>
      </c>
      <c r="AP62" s="14" t="s">
        <v>77</v>
      </c>
      <c r="AQ62" s="14" t="s">
        <v>78</v>
      </c>
      <c r="AR62" s="14" t="s">
        <v>77</v>
      </c>
      <c r="AS62" s="14" t="s">
        <v>78</v>
      </c>
      <c r="AT62" s="14" t="s">
        <v>77</v>
      </c>
      <c r="AU62" s="14" t="s">
        <v>78</v>
      </c>
      <c r="AV62" s="14" t="s">
        <v>78</v>
      </c>
      <c r="AW62" s="14" t="s">
        <v>77</v>
      </c>
      <c r="AX62" s="14" t="s">
        <v>77</v>
      </c>
      <c r="AY62" s="38" t="s">
        <v>77</v>
      </c>
      <c r="AZ62" s="37" t="s">
        <v>77</v>
      </c>
      <c r="BA62" s="14" t="s">
        <v>77</v>
      </c>
      <c r="BB62" s="14" t="s">
        <v>77</v>
      </c>
      <c r="BC62" s="14" t="s">
        <v>78</v>
      </c>
      <c r="BD62" s="14" t="s">
        <v>77</v>
      </c>
      <c r="BE62" s="14" t="s">
        <v>77</v>
      </c>
      <c r="BF62" s="14" t="s">
        <v>78</v>
      </c>
      <c r="BG62" s="14" t="s">
        <v>78</v>
      </c>
      <c r="BH62" s="14" t="s">
        <v>78</v>
      </c>
      <c r="BI62" s="14" t="s">
        <v>78</v>
      </c>
      <c r="BJ62" s="14" t="s">
        <v>77</v>
      </c>
      <c r="BK62" s="14" t="s">
        <v>77</v>
      </c>
      <c r="BL62" s="14" t="s">
        <v>77</v>
      </c>
      <c r="BM62" s="14" t="s">
        <v>78</v>
      </c>
      <c r="BN62" s="38" t="s">
        <v>77</v>
      </c>
    </row>
    <row r="63" spans="1:66" s="14" customFormat="1" ht="12.75" customHeight="1">
      <c r="A63" s="13">
        <v>39750.7533912037</v>
      </c>
      <c r="B63" s="14" t="s">
        <v>250</v>
      </c>
      <c r="C63" s="37" t="s">
        <v>77</v>
      </c>
      <c r="E63" s="14" t="s">
        <v>77</v>
      </c>
      <c r="F63" s="14" t="s">
        <v>77</v>
      </c>
      <c r="G63" s="14" t="s">
        <v>77</v>
      </c>
      <c r="H63" s="14" t="s">
        <v>77</v>
      </c>
      <c r="I63" s="14" t="s">
        <v>77</v>
      </c>
      <c r="J63" s="14" t="s">
        <v>77</v>
      </c>
      <c r="K63" s="14" t="s">
        <v>77</v>
      </c>
      <c r="L63" s="14" t="s">
        <v>77</v>
      </c>
      <c r="M63" s="14" t="s">
        <v>77</v>
      </c>
      <c r="N63" s="14" t="s">
        <v>77</v>
      </c>
      <c r="O63" s="38" t="s">
        <v>77</v>
      </c>
      <c r="P63" s="37" t="s">
        <v>78</v>
      </c>
      <c r="S63" s="14" t="s">
        <v>78</v>
      </c>
      <c r="T63" s="14" t="s">
        <v>78</v>
      </c>
      <c r="U63" s="14" t="s">
        <v>78</v>
      </c>
      <c r="X63" s="14" t="s">
        <v>78</v>
      </c>
      <c r="Y63" s="14" t="s">
        <v>78</v>
      </c>
      <c r="Z63" s="14" t="s">
        <v>78</v>
      </c>
      <c r="AA63" s="14" t="s">
        <v>78</v>
      </c>
      <c r="AE63" s="14" t="s">
        <v>78</v>
      </c>
      <c r="AF63" s="14" t="s">
        <v>77</v>
      </c>
      <c r="AG63" s="14" t="s">
        <v>78</v>
      </c>
      <c r="AH63" s="38"/>
      <c r="AI63" s="37" t="s">
        <v>77</v>
      </c>
      <c r="AJ63" s="14" t="s">
        <v>77</v>
      </c>
      <c r="AK63" s="14" t="s">
        <v>77</v>
      </c>
      <c r="AL63" s="14" t="s">
        <v>77</v>
      </c>
      <c r="AM63" s="14" t="s">
        <v>77</v>
      </c>
      <c r="AO63" s="14" t="s">
        <v>77</v>
      </c>
      <c r="AP63" s="14" t="s">
        <v>77</v>
      </c>
      <c r="AR63" s="14" t="s">
        <v>77</v>
      </c>
      <c r="AV63" s="14" t="s">
        <v>77</v>
      </c>
      <c r="AW63" s="14" t="s">
        <v>77</v>
      </c>
      <c r="AY63" s="38" t="s">
        <v>77</v>
      </c>
      <c r="AZ63" s="37" t="s">
        <v>78</v>
      </c>
      <c r="BA63" s="14" t="s">
        <v>78</v>
      </c>
      <c r="BD63" s="14" t="s">
        <v>78</v>
      </c>
      <c r="BG63" s="14" t="s">
        <v>78</v>
      </c>
      <c r="BI63" s="14" t="s">
        <v>78</v>
      </c>
      <c r="BJ63" s="14" t="s">
        <v>78</v>
      </c>
      <c r="BL63" s="14" t="s">
        <v>78</v>
      </c>
      <c r="BN63" s="38"/>
    </row>
    <row r="64" spans="1:66" s="14" customFormat="1" ht="12.75" customHeight="1">
      <c r="A64" s="13">
        <v>39751.8504513889</v>
      </c>
      <c r="B64" s="14" t="s">
        <v>250</v>
      </c>
      <c r="C64" s="37" t="s">
        <v>77</v>
      </c>
      <c r="D64" s="14" t="s">
        <v>77</v>
      </c>
      <c r="E64" s="14" t="s">
        <v>77</v>
      </c>
      <c r="F64" s="14" t="s">
        <v>77</v>
      </c>
      <c r="G64" s="14" t="s">
        <v>77</v>
      </c>
      <c r="H64" s="14" t="s">
        <v>77</v>
      </c>
      <c r="I64" s="14" t="s">
        <v>77</v>
      </c>
      <c r="K64" s="14" t="s">
        <v>77</v>
      </c>
      <c r="O64" s="38" t="s">
        <v>77</v>
      </c>
      <c r="P64" s="37" t="s">
        <v>78</v>
      </c>
      <c r="Q64" s="14" t="s">
        <v>77</v>
      </c>
      <c r="R64" s="14" t="s">
        <v>77</v>
      </c>
      <c r="S64" s="14" t="s">
        <v>78</v>
      </c>
      <c r="T64" s="14" t="s">
        <v>78</v>
      </c>
      <c r="U64" s="14" t="s">
        <v>78</v>
      </c>
      <c r="V64" s="14" t="s">
        <v>77</v>
      </c>
      <c r="W64" s="14" t="s">
        <v>78</v>
      </c>
      <c r="Z64" s="14" t="s">
        <v>77</v>
      </c>
      <c r="AD64" s="14" t="s">
        <v>78</v>
      </c>
      <c r="AE64" s="14" t="s">
        <v>78</v>
      </c>
      <c r="AF64" s="14" t="s">
        <v>77</v>
      </c>
      <c r="AG64" s="14" t="s">
        <v>77</v>
      </c>
      <c r="AH64" s="38"/>
      <c r="AI64" s="37" t="s">
        <v>78</v>
      </c>
      <c r="AJ64" s="14" t="s">
        <v>78</v>
      </c>
      <c r="AK64" s="14" t="s">
        <v>78</v>
      </c>
      <c r="AL64" s="14" t="s">
        <v>77</v>
      </c>
      <c r="AM64" s="14" t="s">
        <v>77</v>
      </c>
      <c r="AN64" s="14" t="s">
        <v>77</v>
      </c>
      <c r="AO64" s="14" t="s">
        <v>78</v>
      </c>
      <c r="AP64" s="14" t="s">
        <v>77</v>
      </c>
      <c r="AQ64" s="14" t="s">
        <v>78</v>
      </c>
      <c r="AR64" s="14" t="s">
        <v>77</v>
      </c>
      <c r="AY64" s="38" t="s">
        <v>77</v>
      </c>
      <c r="AZ64" s="37" t="s">
        <v>77</v>
      </c>
      <c r="BB64" s="14" t="s">
        <v>77</v>
      </c>
      <c r="BC64" s="14" t="s">
        <v>78</v>
      </c>
      <c r="BD64" s="14" t="s">
        <v>78</v>
      </c>
      <c r="BE64" s="14" t="s">
        <v>78</v>
      </c>
      <c r="BF64" s="14" t="s">
        <v>78</v>
      </c>
      <c r="BG64" s="14" t="s">
        <v>77</v>
      </c>
      <c r="BH64" s="14" t="s">
        <v>77</v>
      </c>
      <c r="BI64" s="14" t="s">
        <v>78</v>
      </c>
      <c r="BJ64" s="14" t="s">
        <v>78</v>
      </c>
      <c r="BK64" s="14" t="s">
        <v>78</v>
      </c>
      <c r="BL64" s="14" t="s">
        <v>78</v>
      </c>
      <c r="BM64" s="14" t="s">
        <v>77</v>
      </c>
      <c r="BN64" s="38" t="s">
        <v>77</v>
      </c>
    </row>
    <row r="65" spans="1:66" s="14" customFormat="1" ht="12.75" customHeight="1">
      <c r="A65" s="13">
        <v>39752.0120601852</v>
      </c>
      <c r="B65" s="14" t="s">
        <v>250</v>
      </c>
      <c r="C65" s="37" t="s">
        <v>77</v>
      </c>
      <c r="D65" s="14" t="s">
        <v>77</v>
      </c>
      <c r="E65" s="14" t="s">
        <v>77</v>
      </c>
      <c r="F65" s="14" t="s">
        <v>77</v>
      </c>
      <c r="G65" s="14" t="s">
        <v>77</v>
      </c>
      <c r="H65" s="14" t="s">
        <v>77</v>
      </c>
      <c r="I65" s="14" t="s">
        <v>77</v>
      </c>
      <c r="K65" s="14" t="s">
        <v>77</v>
      </c>
      <c r="O65" s="38"/>
      <c r="P65" s="37" t="s">
        <v>77</v>
      </c>
      <c r="R65" s="14" t="s">
        <v>78</v>
      </c>
      <c r="S65" s="14" t="s">
        <v>78</v>
      </c>
      <c r="U65" s="14" t="s">
        <v>77</v>
      </c>
      <c r="AB65" s="14" t="s">
        <v>77</v>
      </c>
      <c r="AC65" s="14" t="s">
        <v>77</v>
      </c>
      <c r="AH65" s="38"/>
      <c r="AI65" s="37" t="s">
        <v>77</v>
      </c>
      <c r="AJ65" s="14" t="s">
        <v>77</v>
      </c>
      <c r="AK65" s="14" t="s">
        <v>77</v>
      </c>
      <c r="AL65" s="14" t="s">
        <v>77</v>
      </c>
      <c r="AM65" s="14" t="s">
        <v>77</v>
      </c>
      <c r="AN65" s="14" t="s">
        <v>77</v>
      </c>
      <c r="AO65" s="14" t="s">
        <v>77</v>
      </c>
      <c r="AP65" s="14" t="s">
        <v>77</v>
      </c>
      <c r="AQ65" s="14" t="s">
        <v>77</v>
      </c>
      <c r="AR65" s="14" t="s">
        <v>77</v>
      </c>
      <c r="AT65" s="14" t="s">
        <v>77</v>
      </c>
      <c r="AU65" s="14" t="s">
        <v>77</v>
      </c>
      <c r="AW65" s="14" t="s">
        <v>77</v>
      </c>
      <c r="AX65" s="14" t="s">
        <v>77</v>
      </c>
      <c r="AY65" s="38" t="s">
        <v>77</v>
      </c>
      <c r="AZ65" s="37" t="s">
        <v>77</v>
      </c>
      <c r="BA65" s="14" t="s">
        <v>77</v>
      </c>
      <c r="BB65" s="14" t="s">
        <v>77</v>
      </c>
      <c r="BC65" s="14" t="s">
        <v>77</v>
      </c>
      <c r="BD65" s="14" t="s">
        <v>78</v>
      </c>
      <c r="BE65" s="14" t="s">
        <v>77</v>
      </c>
      <c r="BF65" s="14" t="s">
        <v>78</v>
      </c>
      <c r="BG65" s="14" t="s">
        <v>77</v>
      </c>
      <c r="BH65" s="14" t="s">
        <v>77</v>
      </c>
      <c r="BI65" s="14" t="s">
        <v>77</v>
      </c>
      <c r="BK65" s="14" t="s">
        <v>77</v>
      </c>
      <c r="BN65" s="38" t="s">
        <v>77</v>
      </c>
    </row>
    <row r="66" spans="1:66" s="14" customFormat="1" ht="12.75" customHeight="1">
      <c r="A66" s="13">
        <v>39753.0018402778</v>
      </c>
      <c r="B66" s="14" t="s">
        <v>250</v>
      </c>
      <c r="C66" s="37" t="s">
        <v>77</v>
      </c>
      <c r="D66" s="14" t="s">
        <v>77</v>
      </c>
      <c r="E66" s="14" t="s">
        <v>77</v>
      </c>
      <c r="F66" s="14" t="s">
        <v>77</v>
      </c>
      <c r="G66" s="14" t="s">
        <v>77</v>
      </c>
      <c r="H66" s="14" t="s">
        <v>77</v>
      </c>
      <c r="I66" s="14" t="s">
        <v>77</v>
      </c>
      <c r="J66" s="14" t="s">
        <v>77</v>
      </c>
      <c r="K66" s="14" t="s">
        <v>78</v>
      </c>
      <c r="L66" s="14" t="s">
        <v>77</v>
      </c>
      <c r="M66" s="14" t="s">
        <v>77</v>
      </c>
      <c r="N66" s="14" t="s">
        <v>78</v>
      </c>
      <c r="O66" s="38" t="s">
        <v>78</v>
      </c>
      <c r="P66" s="37" t="s">
        <v>77</v>
      </c>
      <c r="Q66" s="14" t="s">
        <v>78</v>
      </c>
      <c r="R66" s="14" t="s">
        <v>78</v>
      </c>
      <c r="S66" s="14" t="s">
        <v>77</v>
      </c>
      <c r="T66" s="14" t="s">
        <v>77</v>
      </c>
      <c r="U66" s="14" t="s">
        <v>77</v>
      </c>
      <c r="V66" s="14" t="s">
        <v>77</v>
      </c>
      <c r="Z66" s="14" t="s">
        <v>77</v>
      </c>
      <c r="AC66" s="14" t="s">
        <v>77</v>
      </c>
      <c r="AD66" s="14" t="s">
        <v>77</v>
      </c>
      <c r="AE66" s="14" t="s">
        <v>77</v>
      </c>
      <c r="AF66" s="14" t="s">
        <v>77</v>
      </c>
      <c r="AH66" s="38"/>
      <c r="AI66" s="37" t="s">
        <v>77</v>
      </c>
      <c r="AJ66" s="14" t="s">
        <v>77</v>
      </c>
      <c r="AK66" s="14" t="s">
        <v>77</v>
      </c>
      <c r="AL66" s="14" t="s">
        <v>77</v>
      </c>
      <c r="AM66" s="14" t="s">
        <v>77</v>
      </c>
      <c r="AN66" s="14" t="s">
        <v>77</v>
      </c>
      <c r="AO66" s="14" t="s">
        <v>78</v>
      </c>
      <c r="AP66" s="14" t="s">
        <v>77</v>
      </c>
      <c r="AQ66" s="14" t="s">
        <v>77</v>
      </c>
      <c r="AR66" s="14" t="s">
        <v>77</v>
      </c>
      <c r="AS66" s="14" t="s">
        <v>77</v>
      </c>
      <c r="AT66" s="14" t="s">
        <v>78</v>
      </c>
      <c r="AU66" s="14" t="s">
        <v>77</v>
      </c>
      <c r="AV66" s="14" t="s">
        <v>78</v>
      </c>
      <c r="AW66" s="14" t="s">
        <v>77</v>
      </c>
      <c r="AX66" s="14" t="s">
        <v>77</v>
      </c>
      <c r="AY66" s="38" t="s">
        <v>77</v>
      </c>
      <c r="AZ66" s="37" t="s">
        <v>78</v>
      </c>
      <c r="BA66" s="14" t="s">
        <v>78</v>
      </c>
      <c r="BC66" s="14" t="s">
        <v>77</v>
      </c>
      <c r="BD66" s="14" t="s">
        <v>77</v>
      </c>
      <c r="BF66" s="14" t="s">
        <v>77</v>
      </c>
      <c r="BG66" s="14" t="s">
        <v>77</v>
      </c>
      <c r="BH66" s="14" t="s">
        <v>77</v>
      </c>
      <c r="BI66" s="14" t="s">
        <v>77</v>
      </c>
      <c r="BK66" s="14" t="s">
        <v>77</v>
      </c>
      <c r="BN66" s="38"/>
    </row>
    <row r="67" spans="1:66" s="19" customFormat="1" ht="12.75" customHeight="1">
      <c r="A67" s="18">
        <v>39743.8428356481</v>
      </c>
      <c r="B67" s="19" t="s">
        <v>304</v>
      </c>
      <c r="C67" s="39" t="s">
        <v>77</v>
      </c>
      <c r="D67" s="19" t="s">
        <v>77</v>
      </c>
      <c r="E67" s="19" t="s">
        <v>77</v>
      </c>
      <c r="F67" s="19" t="s">
        <v>78</v>
      </c>
      <c r="G67" s="19" t="s">
        <v>78</v>
      </c>
      <c r="H67" s="19" t="s">
        <v>77</v>
      </c>
      <c r="I67" s="19" t="s">
        <v>77</v>
      </c>
      <c r="J67" s="19" t="s">
        <v>78</v>
      </c>
      <c r="K67" s="19" t="s">
        <v>78</v>
      </c>
      <c r="L67" s="19" t="s">
        <v>77</v>
      </c>
      <c r="M67" s="19" t="s">
        <v>77</v>
      </c>
      <c r="N67" s="19" t="s">
        <v>78</v>
      </c>
      <c r="O67" s="40" t="s">
        <v>78</v>
      </c>
      <c r="P67" s="39" t="s">
        <v>77</v>
      </c>
      <c r="Q67" s="19" t="s">
        <v>77</v>
      </c>
      <c r="R67" s="19" t="s">
        <v>77</v>
      </c>
      <c r="S67" s="19" t="s">
        <v>77</v>
      </c>
      <c r="T67" s="19" t="s">
        <v>78</v>
      </c>
      <c r="U67" s="19" t="s">
        <v>78</v>
      </c>
      <c r="X67" s="19" t="s">
        <v>77</v>
      </c>
      <c r="Y67" s="19" t="s">
        <v>77</v>
      </c>
      <c r="Z67" s="19" t="s">
        <v>77</v>
      </c>
      <c r="AA67" s="19" t="s">
        <v>77</v>
      </c>
      <c r="AB67" s="19" t="s">
        <v>77</v>
      </c>
      <c r="AC67" s="19" t="s">
        <v>77</v>
      </c>
      <c r="AD67" s="19" t="s">
        <v>77</v>
      </c>
      <c r="AE67" s="19" t="s">
        <v>77</v>
      </c>
      <c r="AF67" s="19" t="s">
        <v>77</v>
      </c>
      <c r="AH67" s="40" t="s">
        <v>77</v>
      </c>
      <c r="AI67" s="39" t="s">
        <v>77</v>
      </c>
      <c r="AJ67" s="19" t="s">
        <v>77</v>
      </c>
      <c r="AK67" s="19" t="s">
        <v>77</v>
      </c>
      <c r="AL67" s="19" t="s">
        <v>77</v>
      </c>
      <c r="AM67" s="19" t="s">
        <v>77</v>
      </c>
      <c r="AN67" s="19" t="s">
        <v>77</v>
      </c>
      <c r="AO67" s="19" t="s">
        <v>77</v>
      </c>
      <c r="AP67" s="19" t="s">
        <v>77</v>
      </c>
      <c r="AQ67" s="19" t="s">
        <v>77</v>
      </c>
      <c r="AR67" s="19" t="s">
        <v>77</v>
      </c>
      <c r="AT67" s="19" t="s">
        <v>77</v>
      </c>
      <c r="AU67" s="19" t="s">
        <v>78</v>
      </c>
      <c r="AV67" s="19" t="s">
        <v>77</v>
      </c>
      <c r="AW67" s="19" t="s">
        <v>77</v>
      </c>
      <c r="AX67" s="19" t="s">
        <v>77</v>
      </c>
      <c r="AY67" s="40" t="s">
        <v>77</v>
      </c>
      <c r="AZ67" s="39" t="s">
        <v>77</v>
      </c>
      <c r="BB67" s="19" t="s">
        <v>77</v>
      </c>
      <c r="BC67" s="19" t="s">
        <v>77</v>
      </c>
      <c r="BD67" s="19" t="s">
        <v>77</v>
      </c>
      <c r="BE67" s="19" t="s">
        <v>77</v>
      </c>
      <c r="BG67" s="19" t="s">
        <v>77</v>
      </c>
      <c r="BH67" s="19" t="s">
        <v>78</v>
      </c>
      <c r="BI67" s="19" t="s">
        <v>77</v>
      </c>
      <c r="BK67" s="19" t="s">
        <v>77</v>
      </c>
      <c r="BL67" s="19" t="s">
        <v>77</v>
      </c>
      <c r="BM67" s="19" t="s">
        <v>77</v>
      </c>
      <c r="BN67" s="40" t="s">
        <v>77</v>
      </c>
    </row>
    <row r="68" spans="1:66" s="19" customFormat="1" ht="12.75" customHeight="1">
      <c r="A68" s="18">
        <v>39747.6538310185</v>
      </c>
      <c r="B68" s="19" t="s">
        <v>304</v>
      </c>
      <c r="C68" s="39" t="s">
        <v>77</v>
      </c>
      <c r="D68" s="19" t="s">
        <v>77</v>
      </c>
      <c r="E68" s="19" t="s">
        <v>77</v>
      </c>
      <c r="F68" s="19" t="s">
        <v>77</v>
      </c>
      <c r="G68" s="19" t="s">
        <v>77</v>
      </c>
      <c r="H68" s="19" t="s">
        <v>77</v>
      </c>
      <c r="I68" s="19" t="s">
        <v>77</v>
      </c>
      <c r="J68" s="19" t="s">
        <v>77</v>
      </c>
      <c r="K68" s="19" t="s">
        <v>78</v>
      </c>
      <c r="L68" s="19" t="s">
        <v>77</v>
      </c>
      <c r="O68" s="40"/>
      <c r="P68" s="39"/>
      <c r="AB68" s="19" t="s">
        <v>77</v>
      </c>
      <c r="AC68" s="19" t="s">
        <v>77</v>
      </c>
      <c r="AD68" s="19" t="s">
        <v>77</v>
      </c>
      <c r="AE68" s="19" t="s">
        <v>77</v>
      </c>
      <c r="AG68" s="19" t="s">
        <v>77</v>
      </c>
      <c r="AH68" s="40"/>
      <c r="AI68" s="39" t="s">
        <v>77</v>
      </c>
      <c r="AJ68" s="19" t="s">
        <v>77</v>
      </c>
      <c r="AK68" s="19" t="s">
        <v>77</v>
      </c>
      <c r="AL68" s="19" t="s">
        <v>77</v>
      </c>
      <c r="AM68" s="19" t="s">
        <v>77</v>
      </c>
      <c r="AN68" s="19" t="s">
        <v>77</v>
      </c>
      <c r="AO68" s="19" t="s">
        <v>77</v>
      </c>
      <c r="AP68" s="19" t="s">
        <v>77</v>
      </c>
      <c r="AR68" s="19" t="s">
        <v>77</v>
      </c>
      <c r="AS68" s="19" t="s">
        <v>77</v>
      </c>
      <c r="AT68" s="19" t="s">
        <v>77</v>
      </c>
      <c r="AU68" s="19" t="s">
        <v>77</v>
      </c>
      <c r="AV68" s="19" t="s">
        <v>77</v>
      </c>
      <c r="AW68" s="19" t="s">
        <v>77</v>
      </c>
      <c r="AX68" s="19" t="s">
        <v>77</v>
      </c>
      <c r="AY68" s="40" t="s">
        <v>77</v>
      </c>
      <c r="AZ68" s="39" t="s">
        <v>77</v>
      </c>
      <c r="BA68" s="19" t="s">
        <v>78</v>
      </c>
      <c r="BB68" s="19" t="s">
        <v>77</v>
      </c>
      <c r="BC68" s="19" t="s">
        <v>78</v>
      </c>
      <c r="BD68" s="19" t="s">
        <v>77</v>
      </c>
      <c r="BE68" s="19" t="s">
        <v>77</v>
      </c>
      <c r="BF68" s="19" t="s">
        <v>77</v>
      </c>
      <c r="BG68" s="19" t="s">
        <v>77</v>
      </c>
      <c r="BH68" s="19" t="s">
        <v>77</v>
      </c>
      <c r="BI68" s="19" t="s">
        <v>77</v>
      </c>
      <c r="BJ68" s="19" t="s">
        <v>77</v>
      </c>
      <c r="BK68" s="19" t="s">
        <v>77</v>
      </c>
      <c r="BL68" s="19" t="s">
        <v>77</v>
      </c>
      <c r="BM68" s="19" t="s">
        <v>77</v>
      </c>
      <c r="BN68" s="40" t="s">
        <v>77</v>
      </c>
    </row>
    <row r="69" spans="1:66" s="19" customFormat="1" ht="12.75" customHeight="1">
      <c r="A69" s="18">
        <v>39749.5811689815</v>
      </c>
      <c r="B69" s="19" t="s">
        <v>304</v>
      </c>
      <c r="C69" s="39" t="s">
        <v>77</v>
      </c>
      <c r="D69" s="19" t="s">
        <v>77</v>
      </c>
      <c r="E69" s="19" t="s">
        <v>77</v>
      </c>
      <c r="F69" s="19" t="s">
        <v>77</v>
      </c>
      <c r="G69" s="19" t="s">
        <v>78</v>
      </c>
      <c r="H69" s="19" t="s">
        <v>77</v>
      </c>
      <c r="I69" s="19" t="s">
        <v>78</v>
      </c>
      <c r="J69" s="19" t="s">
        <v>78</v>
      </c>
      <c r="K69" s="19" t="s">
        <v>78</v>
      </c>
      <c r="L69" s="19" t="s">
        <v>77</v>
      </c>
      <c r="M69" s="19" t="s">
        <v>77</v>
      </c>
      <c r="N69" s="19" t="s">
        <v>78</v>
      </c>
      <c r="O69" s="40" t="s">
        <v>78</v>
      </c>
      <c r="P69" s="39" t="s">
        <v>77</v>
      </c>
      <c r="Q69" s="19" t="s">
        <v>78</v>
      </c>
      <c r="R69" s="19" t="s">
        <v>77</v>
      </c>
      <c r="S69" s="19" t="s">
        <v>77</v>
      </c>
      <c r="T69" s="19" t="s">
        <v>77</v>
      </c>
      <c r="U69" s="19" t="s">
        <v>77</v>
      </c>
      <c r="V69" s="19" t="s">
        <v>77</v>
      </c>
      <c r="W69" s="19" t="s">
        <v>77</v>
      </c>
      <c r="X69" s="19" t="s">
        <v>77</v>
      </c>
      <c r="Y69" s="19" t="s">
        <v>77</v>
      </c>
      <c r="Z69" s="19" t="s">
        <v>78</v>
      </c>
      <c r="AA69" s="19" t="s">
        <v>77</v>
      </c>
      <c r="AB69" s="19" t="s">
        <v>77</v>
      </c>
      <c r="AC69" s="19" t="s">
        <v>77</v>
      </c>
      <c r="AD69" s="19" t="s">
        <v>77</v>
      </c>
      <c r="AE69" s="19" t="s">
        <v>77</v>
      </c>
      <c r="AF69" s="19" t="s">
        <v>78</v>
      </c>
      <c r="AG69" s="19" t="s">
        <v>77</v>
      </c>
      <c r="AH69" s="40" t="s">
        <v>77</v>
      </c>
      <c r="AI69" s="39" t="s">
        <v>78</v>
      </c>
      <c r="AJ69" s="19" t="s">
        <v>77</v>
      </c>
      <c r="AK69" s="19" t="s">
        <v>77</v>
      </c>
      <c r="AL69" s="19" t="s">
        <v>77</v>
      </c>
      <c r="AM69" s="19" t="s">
        <v>77</v>
      </c>
      <c r="AN69" s="19" t="s">
        <v>77</v>
      </c>
      <c r="AO69" s="19" t="s">
        <v>78</v>
      </c>
      <c r="AP69" s="19" t="s">
        <v>77</v>
      </c>
      <c r="AQ69" s="19" t="s">
        <v>78</v>
      </c>
      <c r="AR69" s="19" t="s">
        <v>78</v>
      </c>
      <c r="AS69" s="19" t="s">
        <v>78</v>
      </c>
      <c r="AT69" s="19" t="s">
        <v>77</v>
      </c>
      <c r="AU69" s="19" t="s">
        <v>77</v>
      </c>
      <c r="AV69" s="19" t="s">
        <v>77</v>
      </c>
      <c r="AW69" s="19" t="s">
        <v>77</v>
      </c>
      <c r="AX69" s="19" t="s">
        <v>77</v>
      </c>
      <c r="AY69" s="40" t="s">
        <v>77</v>
      </c>
      <c r="AZ69" s="39" t="s">
        <v>77</v>
      </c>
      <c r="BA69" s="19" t="s">
        <v>77</v>
      </c>
      <c r="BB69" s="19" t="s">
        <v>78</v>
      </c>
      <c r="BC69" s="19" t="s">
        <v>78</v>
      </c>
      <c r="BD69" s="19" t="s">
        <v>77</v>
      </c>
      <c r="BE69" s="19" t="s">
        <v>77</v>
      </c>
      <c r="BF69" s="19" t="s">
        <v>78</v>
      </c>
      <c r="BG69" s="19" t="s">
        <v>78</v>
      </c>
      <c r="BH69" s="19" t="s">
        <v>78</v>
      </c>
      <c r="BI69" s="19" t="s">
        <v>77</v>
      </c>
      <c r="BJ69" s="19" t="s">
        <v>78</v>
      </c>
      <c r="BK69" s="19" t="s">
        <v>77</v>
      </c>
      <c r="BL69" s="19" t="s">
        <v>78</v>
      </c>
      <c r="BM69" s="19" t="s">
        <v>78</v>
      </c>
      <c r="BN69" s="40" t="s">
        <v>77</v>
      </c>
    </row>
    <row r="70" spans="1:66" s="19" customFormat="1" ht="12.75" customHeight="1">
      <c r="A70" s="18">
        <v>39752.5331944444</v>
      </c>
      <c r="B70" s="19" t="s">
        <v>304</v>
      </c>
      <c r="C70" s="39" t="s">
        <v>77</v>
      </c>
      <c r="D70" s="19" t="s">
        <v>77</v>
      </c>
      <c r="E70" s="19" t="s">
        <v>77</v>
      </c>
      <c r="F70" s="19" t="s">
        <v>77</v>
      </c>
      <c r="G70" s="19" t="s">
        <v>77</v>
      </c>
      <c r="H70" s="19" t="s">
        <v>77</v>
      </c>
      <c r="I70" s="19" t="s">
        <v>77</v>
      </c>
      <c r="J70" s="19" t="s">
        <v>77</v>
      </c>
      <c r="K70" s="19" t="s">
        <v>77</v>
      </c>
      <c r="L70" s="19" t="s">
        <v>77</v>
      </c>
      <c r="M70" s="19" t="s">
        <v>77</v>
      </c>
      <c r="N70" s="19" t="s">
        <v>77</v>
      </c>
      <c r="O70" s="40" t="s">
        <v>77</v>
      </c>
      <c r="P70" s="39" t="s">
        <v>77</v>
      </c>
      <c r="Q70" s="19" t="s">
        <v>77</v>
      </c>
      <c r="R70" s="19" t="s">
        <v>77</v>
      </c>
      <c r="T70" s="19" t="s">
        <v>77</v>
      </c>
      <c r="U70" s="19" t="s">
        <v>77</v>
      </c>
      <c r="W70" s="19" t="s">
        <v>77</v>
      </c>
      <c r="X70" s="19" t="s">
        <v>77</v>
      </c>
      <c r="Y70" s="19" t="s">
        <v>77</v>
      </c>
      <c r="Z70" s="19" t="s">
        <v>77</v>
      </c>
      <c r="AA70" s="19" t="s">
        <v>77</v>
      </c>
      <c r="AB70" s="19" t="s">
        <v>77</v>
      </c>
      <c r="AC70" s="19" t="s">
        <v>77</v>
      </c>
      <c r="AD70" s="19" t="s">
        <v>77</v>
      </c>
      <c r="AE70" s="19" t="s">
        <v>77</v>
      </c>
      <c r="AF70" s="19" t="s">
        <v>77</v>
      </c>
      <c r="AG70" s="19" t="s">
        <v>77</v>
      </c>
      <c r="AH70" s="40" t="s">
        <v>77</v>
      </c>
      <c r="AI70" s="39" t="s">
        <v>77</v>
      </c>
      <c r="AJ70" s="19" t="s">
        <v>77</v>
      </c>
      <c r="AK70" s="19" t="s">
        <v>77</v>
      </c>
      <c r="AL70" s="19" t="s">
        <v>77</v>
      </c>
      <c r="AM70" s="19" t="s">
        <v>77</v>
      </c>
      <c r="AN70" s="19" t="s">
        <v>77</v>
      </c>
      <c r="AO70" s="19" t="s">
        <v>77</v>
      </c>
      <c r="AP70" s="19" t="s">
        <v>77</v>
      </c>
      <c r="AQ70" s="19" t="s">
        <v>77</v>
      </c>
      <c r="AR70" s="19" t="s">
        <v>77</v>
      </c>
      <c r="AT70" s="19" t="s">
        <v>77</v>
      </c>
      <c r="AU70" s="19" t="s">
        <v>77</v>
      </c>
      <c r="AV70" s="19" t="s">
        <v>77</v>
      </c>
      <c r="AW70" s="19" t="s">
        <v>77</v>
      </c>
      <c r="AX70" s="19" t="s">
        <v>77</v>
      </c>
      <c r="AY70" s="40" t="s">
        <v>77</v>
      </c>
      <c r="AZ70" s="39" t="s">
        <v>77</v>
      </c>
      <c r="BA70" s="19" t="s">
        <v>77</v>
      </c>
      <c r="BB70" s="19" t="s">
        <v>77</v>
      </c>
      <c r="BC70" s="19" t="s">
        <v>77</v>
      </c>
      <c r="BD70" s="19" t="s">
        <v>77</v>
      </c>
      <c r="BE70" s="19" t="s">
        <v>77</v>
      </c>
      <c r="BF70" s="19" t="s">
        <v>77</v>
      </c>
      <c r="BG70" s="19" t="s">
        <v>77</v>
      </c>
      <c r="BH70" s="19" t="s">
        <v>77</v>
      </c>
      <c r="BI70" s="19" t="s">
        <v>77</v>
      </c>
      <c r="BJ70" s="19" t="s">
        <v>77</v>
      </c>
      <c r="BK70" s="19" t="s">
        <v>77</v>
      </c>
      <c r="BL70" s="19" t="s">
        <v>77</v>
      </c>
      <c r="BM70" s="19" t="s">
        <v>77</v>
      </c>
      <c r="BN70" s="40" t="s">
        <v>77</v>
      </c>
    </row>
    <row r="71" spans="1:66" s="19" customFormat="1" ht="12.75" customHeight="1">
      <c r="A71" s="21">
        <v>39749.641400463</v>
      </c>
      <c r="B71" s="19" t="s">
        <v>288</v>
      </c>
      <c r="C71" s="39" t="s">
        <v>77</v>
      </c>
      <c r="D71" s="19" t="s">
        <v>77</v>
      </c>
      <c r="E71" s="19" t="s">
        <v>77</v>
      </c>
      <c r="F71" s="19" t="s">
        <v>77</v>
      </c>
      <c r="G71" s="19" t="s">
        <v>77</v>
      </c>
      <c r="H71" s="19" t="s">
        <v>77</v>
      </c>
      <c r="I71" s="19" t="s">
        <v>77</v>
      </c>
      <c r="J71" s="19" t="s">
        <v>77</v>
      </c>
      <c r="K71" s="19" t="s">
        <v>77</v>
      </c>
      <c r="L71" s="19" t="s">
        <v>77</v>
      </c>
      <c r="M71" s="19" t="s">
        <v>77</v>
      </c>
      <c r="N71" s="19" t="s">
        <v>77</v>
      </c>
      <c r="O71" s="40" t="s">
        <v>77</v>
      </c>
      <c r="P71" s="39" t="s">
        <v>77</v>
      </c>
      <c r="Q71" s="19" t="s">
        <v>77</v>
      </c>
      <c r="R71" s="19" t="s">
        <v>78</v>
      </c>
      <c r="S71" s="19" t="s">
        <v>77</v>
      </c>
      <c r="T71" s="19" t="s">
        <v>77</v>
      </c>
      <c r="U71" s="19" t="s">
        <v>77</v>
      </c>
      <c r="V71" s="19" t="s">
        <v>77</v>
      </c>
      <c r="W71" s="19" t="s">
        <v>77</v>
      </c>
      <c r="X71" s="19" t="s">
        <v>77</v>
      </c>
      <c r="Y71" s="19" t="s">
        <v>77</v>
      </c>
      <c r="Z71" s="19" t="s">
        <v>77</v>
      </c>
      <c r="AA71" s="19" t="s">
        <v>77</v>
      </c>
      <c r="AB71" s="19" t="s">
        <v>77</v>
      </c>
      <c r="AC71" s="19" t="s">
        <v>77</v>
      </c>
      <c r="AD71" s="19" t="s">
        <v>77</v>
      </c>
      <c r="AE71" s="19" t="s">
        <v>77</v>
      </c>
      <c r="AF71" s="19" t="s">
        <v>77</v>
      </c>
      <c r="AG71" s="19" t="s">
        <v>77</v>
      </c>
      <c r="AH71" s="40" t="s">
        <v>77</v>
      </c>
      <c r="AI71" s="39" t="s">
        <v>77</v>
      </c>
      <c r="AJ71" s="19" t="s">
        <v>77</v>
      </c>
      <c r="AK71" s="19" t="s">
        <v>77</v>
      </c>
      <c r="AL71" s="19" t="s">
        <v>77</v>
      </c>
      <c r="AM71" s="19" t="s">
        <v>77</v>
      </c>
      <c r="AN71" s="19" t="s">
        <v>77</v>
      </c>
      <c r="AO71" s="19" t="s">
        <v>77</v>
      </c>
      <c r="AP71" s="19" t="s">
        <v>77</v>
      </c>
      <c r="AQ71" s="19" t="s">
        <v>77</v>
      </c>
      <c r="AR71" s="19" t="s">
        <v>77</v>
      </c>
      <c r="AS71" s="19" t="s">
        <v>77</v>
      </c>
      <c r="AT71" s="19" t="s">
        <v>77</v>
      </c>
      <c r="AU71" s="19" t="s">
        <v>77</v>
      </c>
      <c r="AV71" s="19" t="s">
        <v>77</v>
      </c>
      <c r="AW71" s="19" t="s">
        <v>77</v>
      </c>
      <c r="AX71" s="19" t="s">
        <v>77</v>
      </c>
      <c r="AY71" s="40" t="s">
        <v>77</v>
      </c>
      <c r="AZ71" s="39" t="s">
        <v>77</v>
      </c>
      <c r="BA71" s="19" t="s">
        <v>77</v>
      </c>
      <c r="BB71" s="19" t="s">
        <v>77</v>
      </c>
      <c r="BC71" s="19" t="s">
        <v>77</v>
      </c>
      <c r="BD71" s="19" t="s">
        <v>77</v>
      </c>
      <c r="BE71" s="19" t="s">
        <v>77</v>
      </c>
      <c r="BF71" s="19" t="s">
        <v>77</v>
      </c>
      <c r="BG71" s="19" t="s">
        <v>77</v>
      </c>
      <c r="BH71" s="19" t="s">
        <v>77</v>
      </c>
      <c r="BI71" s="19" t="s">
        <v>77</v>
      </c>
      <c r="BJ71" s="19" t="s">
        <v>77</v>
      </c>
      <c r="BK71" s="19" t="s">
        <v>77</v>
      </c>
      <c r="BL71" s="19" t="s">
        <v>77</v>
      </c>
      <c r="BM71" s="19" t="s">
        <v>77</v>
      </c>
      <c r="BN71" s="40" t="s">
        <v>77</v>
      </c>
    </row>
    <row r="72" spans="1:66" s="19" customFormat="1" ht="15" thickBot="1">
      <c r="A72" s="21">
        <v>39754.0291782407</v>
      </c>
      <c r="B72" s="19" t="s">
        <v>288</v>
      </c>
      <c r="C72" s="41" t="s">
        <v>77</v>
      </c>
      <c r="D72" s="42" t="s">
        <v>77</v>
      </c>
      <c r="E72" s="42" t="s">
        <v>77</v>
      </c>
      <c r="F72" s="42" t="s">
        <v>77</v>
      </c>
      <c r="G72" s="42" t="s">
        <v>77</v>
      </c>
      <c r="H72" s="42" t="s">
        <v>77</v>
      </c>
      <c r="I72" s="42" t="s">
        <v>77</v>
      </c>
      <c r="J72" s="42" t="s">
        <v>77</v>
      </c>
      <c r="K72" s="42" t="s">
        <v>77</v>
      </c>
      <c r="L72" s="42" t="s">
        <v>77</v>
      </c>
      <c r="M72" s="42" t="s">
        <v>77</v>
      </c>
      <c r="N72" s="42" t="s">
        <v>78</v>
      </c>
      <c r="O72" s="43" t="s">
        <v>78</v>
      </c>
      <c r="P72" s="41" t="s">
        <v>78</v>
      </c>
      <c r="Q72" s="42" t="s">
        <v>78</v>
      </c>
      <c r="R72" s="42" t="s">
        <v>78</v>
      </c>
      <c r="S72" s="42" t="s">
        <v>78</v>
      </c>
      <c r="T72" s="42" t="s">
        <v>77</v>
      </c>
      <c r="U72" s="42" t="s">
        <v>78</v>
      </c>
      <c r="V72" s="42" t="s">
        <v>77</v>
      </c>
      <c r="W72" s="42" t="s">
        <v>78</v>
      </c>
      <c r="X72" s="42" t="s">
        <v>78</v>
      </c>
      <c r="Y72" s="42" t="s">
        <v>78</v>
      </c>
      <c r="Z72" s="42" t="s">
        <v>78</v>
      </c>
      <c r="AA72" s="42" t="s">
        <v>78</v>
      </c>
      <c r="AB72" s="42" t="s">
        <v>78</v>
      </c>
      <c r="AC72" s="42" t="s">
        <v>78</v>
      </c>
      <c r="AD72" s="42" t="s">
        <v>78</v>
      </c>
      <c r="AE72" s="42" t="s">
        <v>78</v>
      </c>
      <c r="AF72" s="42" t="s">
        <v>78</v>
      </c>
      <c r="AG72" s="42" t="s">
        <v>77</v>
      </c>
      <c r="AH72" s="43" t="s">
        <v>77</v>
      </c>
      <c r="AI72" s="41" t="s">
        <v>78</v>
      </c>
      <c r="AJ72" s="42" t="s">
        <v>78</v>
      </c>
      <c r="AK72" s="42" t="s">
        <v>77</v>
      </c>
      <c r="AL72" s="42" t="s">
        <v>77</v>
      </c>
      <c r="AM72" s="42" t="s">
        <v>78</v>
      </c>
      <c r="AN72" s="42" t="s">
        <v>77</v>
      </c>
      <c r="AO72" s="42" t="s">
        <v>77</v>
      </c>
      <c r="AP72" s="42" t="s">
        <v>77</v>
      </c>
      <c r="AQ72" s="42" t="s">
        <v>77</v>
      </c>
      <c r="AR72" s="42" t="s">
        <v>77</v>
      </c>
      <c r="AS72" s="42" t="s">
        <v>78</v>
      </c>
      <c r="AT72" s="42" t="s">
        <v>77</v>
      </c>
      <c r="AU72" s="42" t="s">
        <v>77</v>
      </c>
      <c r="AV72" s="42" t="s">
        <v>77</v>
      </c>
      <c r="AW72" s="42" t="s">
        <v>77</v>
      </c>
      <c r="AX72" s="42" t="s">
        <v>78</v>
      </c>
      <c r="AY72" s="43" t="s">
        <v>77</v>
      </c>
      <c r="AZ72" s="41" t="s">
        <v>78</v>
      </c>
      <c r="BA72" s="42" t="s">
        <v>78</v>
      </c>
      <c r="BB72" s="42" t="s">
        <v>78</v>
      </c>
      <c r="BC72" s="42" t="s">
        <v>78</v>
      </c>
      <c r="BD72" s="42" t="s">
        <v>78</v>
      </c>
      <c r="BE72" s="42" t="s">
        <v>78</v>
      </c>
      <c r="BF72" s="42" t="s">
        <v>77</v>
      </c>
      <c r="BG72" s="42" t="s">
        <v>77</v>
      </c>
      <c r="BH72" s="42" t="s">
        <v>77</v>
      </c>
      <c r="BI72" s="42" t="s">
        <v>78</v>
      </c>
      <c r="BJ72" s="42" t="s">
        <v>77</v>
      </c>
      <c r="BK72" s="42" t="s">
        <v>78</v>
      </c>
      <c r="BL72" s="42" t="s">
        <v>77</v>
      </c>
      <c r="BM72" s="42" t="s">
        <v>77</v>
      </c>
      <c r="BN72" s="43" t="s">
        <v>77</v>
      </c>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4">
    <mergeCell ref="C1:O1"/>
    <mergeCell ref="P1:AH1"/>
    <mergeCell ref="AI1:AY1"/>
    <mergeCell ref="AZ1:BN1"/>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S70"/>
  <sheetViews>
    <sheetView tabSelected="1" zoomScalePageLayoutView="0" workbookViewId="0" topLeftCell="A1">
      <pane xSplit="2" ySplit="2" topLeftCell="AR42" activePane="bottomRight" state="frozen"/>
      <selection pane="topLeft" activeCell="A1" sqref="A1"/>
      <selection pane="topRight" activeCell="C1" sqref="C1"/>
      <selection pane="bottomLeft" activeCell="A3" sqref="A3"/>
      <selection pane="bottomRight" activeCell="AS53" sqref="AS53"/>
    </sheetView>
  </sheetViews>
  <sheetFormatPr defaultColWidth="8.8515625" defaultRowHeight="12.75"/>
  <cols>
    <col min="1" max="1" width="15.7109375" style="50" customWidth="1"/>
    <col min="2" max="2" width="30.140625" style="51" customWidth="1"/>
    <col min="3" max="5" width="8.7109375" style="2" customWidth="1"/>
    <col min="6" max="6" width="8.7109375" style="46" customWidth="1"/>
    <col min="7" max="9" width="8.7109375" style="2" customWidth="1"/>
    <col min="10" max="10" width="8.7109375" style="46" customWidth="1"/>
    <col min="11" max="31" width="8.7109375" style="2" customWidth="1"/>
    <col min="32" max="34" width="8.7109375" style="1" customWidth="1"/>
    <col min="35" max="36" width="10.00390625" style="1" customWidth="1"/>
    <col min="37" max="37" width="8.8515625" style="79" customWidth="1"/>
    <col min="38" max="16384" width="8.8515625" style="1" customWidth="1"/>
  </cols>
  <sheetData>
    <row r="1" spans="3:37" ht="13.5">
      <c r="C1" s="106" t="s">
        <v>138</v>
      </c>
      <c r="D1" s="107"/>
      <c r="E1" s="107"/>
      <c r="F1" s="108"/>
      <c r="G1" s="106" t="s">
        <v>139</v>
      </c>
      <c r="H1" s="107"/>
      <c r="I1" s="107"/>
      <c r="J1" s="108"/>
      <c r="K1" s="106" t="s">
        <v>110</v>
      </c>
      <c r="L1" s="107"/>
      <c r="M1" s="107"/>
      <c r="N1" s="108"/>
      <c r="O1" s="106" t="s">
        <v>176</v>
      </c>
      <c r="P1" s="107"/>
      <c r="Q1" s="107"/>
      <c r="R1" s="108"/>
      <c r="S1" s="111" t="s">
        <v>248</v>
      </c>
      <c r="T1" s="107"/>
      <c r="U1" s="107"/>
      <c r="V1" s="108"/>
      <c r="W1" s="111" t="s">
        <v>250</v>
      </c>
      <c r="X1" s="107"/>
      <c r="Y1" s="107"/>
      <c r="Z1" s="108"/>
      <c r="AA1" s="111" t="s">
        <v>304</v>
      </c>
      <c r="AB1" s="107"/>
      <c r="AC1" s="107"/>
      <c r="AD1" s="108"/>
      <c r="AE1" s="111" t="s">
        <v>288</v>
      </c>
      <c r="AF1" s="107"/>
      <c r="AG1" s="107"/>
      <c r="AH1" s="108"/>
      <c r="AI1" s="109" t="s">
        <v>12</v>
      </c>
      <c r="AJ1" s="110"/>
      <c r="AK1" s="110"/>
    </row>
    <row r="2" spans="2:45" ht="42.75" thickBot="1">
      <c r="B2" s="51" t="s">
        <v>11</v>
      </c>
      <c r="C2" s="47" t="s">
        <v>294</v>
      </c>
      <c r="D2" s="4" t="s">
        <v>295</v>
      </c>
      <c r="E2" s="4" t="s">
        <v>296</v>
      </c>
      <c r="F2" s="48" t="s">
        <v>289</v>
      </c>
      <c r="G2" s="47" t="s">
        <v>294</v>
      </c>
      <c r="H2" s="4" t="s">
        <v>295</v>
      </c>
      <c r="I2" s="4" t="s">
        <v>296</v>
      </c>
      <c r="J2" s="48" t="s">
        <v>289</v>
      </c>
      <c r="K2" s="47" t="s">
        <v>294</v>
      </c>
      <c r="L2" s="4" t="s">
        <v>295</v>
      </c>
      <c r="M2" s="4" t="s">
        <v>296</v>
      </c>
      <c r="N2" s="48" t="s">
        <v>289</v>
      </c>
      <c r="O2" s="47" t="s">
        <v>294</v>
      </c>
      <c r="P2" s="4" t="s">
        <v>295</v>
      </c>
      <c r="Q2" s="4" t="s">
        <v>296</v>
      </c>
      <c r="R2" s="48" t="s">
        <v>289</v>
      </c>
      <c r="S2" s="47" t="s">
        <v>294</v>
      </c>
      <c r="T2" s="4" t="s">
        <v>295</v>
      </c>
      <c r="U2" s="4" t="s">
        <v>296</v>
      </c>
      <c r="V2" s="48" t="s">
        <v>289</v>
      </c>
      <c r="W2" s="47" t="s">
        <v>294</v>
      </c>
      <c r="X2" s="4" t="s">
        <v>295</v>
      </c>
      <c r="Y2" s="4" t="s">
        <v>296</v>
      </c>
      <c r="Z2" s="48" t="s">
        <v>289</v>
      </c>
      <c r="AA2" s="47" t="s">
        <v>294</v>
      </c>
      <c r="AB2" s="4" t="s">
        <v>295</v>
      </c>
      <c r="AC2" s="4" t="s">
        <v>296</v>
      </c>
      <c r="AD2" s="48" t="s">
        <v>289</v>
      </c>
      <c r="AE2" s="47" t="s">
        <v>294</v>
      </c>
      <c r="AF2" s="4" t="s">
        <v>295</v>
      </c>
      <c r="AG2" s="4" t="s">
        <v>296</v>
      </c>
      <c r="AH2" s="48" t="s">
        <v>289</v>
      </c>
      <c r="AI2" s="2" t="s">
        <v>298</v>
      </c>
      <c r="AJ2" s="2" t="s">
        <v>300</v>
      </c>
      <c r="AK2" s="46" t="s">
        <v>299</v>
      </c>
      <c r="AL2" s="2"/>
      <c r="AP2" s="1" t="s">
        <v>13</v>
      </c>
      <c r="AQ2" s="1" t="s">
        <v>14</v>
      </c>
      <c r="AR2" s="1" t="s">
        <v>15</v>
      </c>
      <c r="AS2" s="1" t="s">
        <v>16</v>
      </c>
    </row>
    <row r="3" spans="1:45" ht="88.5" thickBot="1">
      <c r="A3" s="59" t="s">
        <v>290</v>
      </c>
      <c r="B3" s="60" t="s">
        <v>0</v>
      </c>
      <c r="C3" s="61">
        <f>COUNTIF('Answers RR only'!$C$3:$C$16,"Retain")</f>
        <v>14</v>
      </c>
      <c r="D3" s="62">
        <f>COUNTIF('Answers RR only'!C3:C16,"Remove")</f>
        <v>0</v>
      </c>
      <c r="E3" s="62">
        <f>COUNTBLANK('Answers RR only'!C3:C16)</f>
        <v>0</v>
      </c>
      <c r="F3" s="63">
        <f aca="true" t="shared" si="0" ref="F3:F34">C3/(SUM(C3:E3))</f>
        <v>1</v>
      </c>
      <c r="G3" s="61">
        <f>COUNTIF('Answers RR only'!$C$17:$C$31,"Retain")</f>
        <v>13</v>
      </c>
      <c r="H3" s="62">
        <f>COUNTIF('Answers RR only'!$C$17:$C$31,"Remove")</f>
        <v>1</v>
      </c>
      <c r="I3" s="62">
        <f>COUNTIF('Answers RR only'!$C$17:$C$31,"")</f>
        <v>1</v>
      </c>
      <c r="J3" s="63">
        <f aca="true" t="shared" si="1" ref="J3:J34">G3/SUM(G3:I3)</f>
        <v>0.8666666666666667</v>
      </c>
      <c r="K3" s="61">
        <f>COUNTIF('Answers RR only'!$C$32:$C$39,"Retain")</f>
        <v>8</v>
      </c>
      <c r="L3" s="62">
        <f>COUNTIF('Answers RR only'!$C$32:$C$39,"Remove")</f>
        <v>0</v>
      </c>
      <c r="M3" s="62">
        <f>COUNTIF('Answers RR only'!$C$32:$C$39,"")</f>
        <v>0</v>
      </c>
      <c r="N3" s="63">
        <f aca="true" t="shared" si="2" ref="N3:N34">K3/SUM(K3:M3)</f>
        <v>1</v>
      </c>
      <c r="O3" s="61">
        <f>COUNTIF('Answers RR only'!$C$40:$C$59,"Retain")</f>
        <v>19</v>
      </c>
      <c r="P3" s="62">
        <f>COUNTIF('Answers RR only'!$C$40:$C$59,"Remove")</f>
        <v>1</v>
      </c>
      <c r="Q3" s="62">
        <f>COUNTIF('Answers RR only'!$C$40:$C$59,"")</f>
        <v>0</v>
      </c>
      <c r="R3" s="63">
        <f aca="true" t="shared" si="3" ref="R3:R34">O3/SUM(O3:Q3)</f>
        <v>0.95</v>
      </c>
      <c r="S3" s="61">
        <f>COUNTIF('Answers RR only'!C60:C61,"Retain")</f>
        <v>2</v>
      </c>
      <c r="T3" s="62">
        <f>COUNTIF('Answers RR only'!$C$60:$C$61,"Remove")</f>
        <v>0</v>
      </c>
      <c r="U3" s="62">
        <f>COUNTIF('Answers RR only'!$C$60:$C$61,"")</f>
        <v>0</v>
      </c>
      <c r="V3" s="63">
        <f aca="true" t="shared" si="4" ref="V3:V34">S3/SUM(S3:U3)</f>
        <v>1</v>
      </c>
      <c r="W3" s="61">
        <f>COUNTIF('Answers RR only'!C62:C66,"Retain")</f>
        <v>4</v>
      </c>
      <c r="X3" s="62">
        <f>COUNTIF('Answers RR only'!$C$62:$C$66,"Remove")</f>
        <v>1</v>
      </c>
      <c r="Y3" s="62">
        <f>COUNTIF('Answers RR only'!$C$62:$C$66,"")</f>
        <v>0</v>
      </c>
      <c r="Z3" s="63">
        <f aca="true" t="shared" si="5" ref="Z3:Z34">W3/SUM(W3:Y3)</f>
        <v>0.8</v>
      </c>
      <c r="AA3" s="61">
        <f>COUNTIF('Answers RR only'!C67:C70,"Retain")</f>
        <v>4</v>
      </c>
      <c r="AB3" s="62">
        <f>COUNTIF('Answers RR only'!$C$67:$C$70,"Remove")</f>
        <v>0</v>
      </c>
      <c r="AC3" s="62">
        <f>COUNTIF('Answers RR only'!$C$67:$C$70,"")</f>
        <v>0</v>
      </c>
      <c r="AD3" s="63">
        <f aca="true" t="shared" si="6" ref="AD3:AD34">AA3/SUM(AA3:AC3)</f>
        <v>1</v>
      </c>
      <c r="AE3" s="61">
        <f>COUNTIF('Answers RR only'!C71:C72,"Retain")</f>
        <v>2</v>
      </c>
      <c r="AF3" s="62">
        <f>COUNTIF('Answers RR only'!$C$71:$C$72,"Remove")</f>
        <v>0</v>
      </c>
      <c r="AG3" s="62">
        <f>COUNTIF('Answers RR only'!$C$71:$C$72,"")</f>
        <v>0</v>
      </c>
      <c r="AH3" s="76">
        <f aca="true" t="shared" si="7" ref="AH3:AH34">AE3/SUM(AE3:AG3)</f>
        <v>1</v>
      </c>
      <c r="AI3" s="1">
        <f aca="true" t="shared" si="8" ref="AI3:AI34">SUM(C3,G3,K3,O3,S3,W3,AA3,AE3)</f>
        <v>66</v>
      </c>
      <c r="AJ3" s="1">
        <f aca="true" t="shared" si="9" ref="AJ3:AJ34">SUM(D3,H3,L3,P3,T3,X3,AB3,AF3)+SUM(E3,I3,M3,Q3,U3,Y3,AC3,AG3)</f>
        <v>4</v>
      </c>
      <c r="AK3" s="79">
        <f aca="true" t="shared" si="10" ref="AK3:AK34">AI3/(AI3+AJ3)</f>
        <v>0.9428571428571428</v>
      </c>
      <c r="AM3" s="1">
        <v>1</v>
      </c>
      <c r="AN3" s="1">
        <v>66</v>
      </c>
      <c r="AP3" s="1">
        <f>AI3+AJ3</f>
        <v>70</v>
      </c>
      <c r="AQ3" s="1">
        <f>E3+I3+Y3+AC3+AG3+U3+Q3+M3</f>
        <v>1</v>
      </c>
      <c r="AR3" s="1">
        <f aca="true" t="shared" si="11" ref="AR3:AR66">AP3-AQ3</f>
        <v>69</v>
      </c>
      <c r="AS3" s="79">
        <f>AI3/AR3</f>
        <v>0.9565217391304348</v>
      </c>
    </row>
    <row r="4" spans="1:45" ht="33.75" thickBot="1">
      <c r="A4" s="59" t="s">
        <v>290</v>
      </c>
      <c r="B4" s="52" t="s">
        <v>1</v>
      </c>
      <c r="C4" s="53">
        <f>COUNTIF('Answers RR only'!$D$3:$D$16,"Retain")</f>
        <v>10</v>
      </c>
      <c r="D4" s="2">
        <f>COUNTIF('Answers RR only'!$D$3:$D$16,"Remove")</f>
        <v>3</v>
      </c>
      <c r="E4" s="2">
        <f>COUNTBLANK('Answers RR only'!$D$3:$D$16)</f>
        <v>1</v>
      </c>
      <c r="F4" s="48">
        <f t="shared" si="0"/>
        <v>0.7142857142857143</v>
      </c>
      <c r="G4" s="53">
        <f>COUNTIF('Answers RR only'!$D$17:$D$31,"Retain")</f>
        <v>11</v>
      </c>
      <c r="H4" s="2">
        <f>COUNTIF('Answers RR only'!$D$17:$D$31,"Remove")</f>
        <v>3</v>
      </c>
      <c r="I4" s="2">
        <f>COUNTIF('Answers RR only'!$D$17:$D$31,"")</f>
        <v>1</v>
      </c>
      <c r="J4" s="48">
        <f t="shared" si="1"/>
        <v>0.7333333333333333</v>
      </c>
      <c r="K4" s="53">
        <f>COUNTIF('Answers RR only'!$D$32:$D$39,"Retain")</f>
        <v>6</v>
      </c>
      <c r="L4" s="2">
        <f>COUNTIF('Answers RR only'!$D$32:$D$39,"Remove")</f>
        <v>2</v>
      </c>
      <c r="M4" s="2">
        <f>COUNTIF('Answers RR only'!$D$32:$D$39,"")</f>
        <v>0</v>
      </c>
      <c r="N4" s="48">
        <f t="shared" si="2"/>
        <v>0.75</v>
      </c>
      <c r="O4" s="53">
        <f>COUNTIF('Answers RR only'!$D$40:$D$59,"Retain")</f>
        <v>17</v>
      </c>
      <c r="P4" s="2">
        <f>COUNTIF('Answers RR only'!$D$40:$D$59,"Remove")</f>
        <v>3</v>
      </c>
      <c r="Q4" s="2">
        <f>COUNTIF('Answers RR only'!$D$40:$D$59,"")</f>
        <v>0</v>
      </c>
      <c r="R4" s="48">
        <f t="shared" si="3"/>
        <v>0.85</v>
      </c>
      <c r="S4" s="53">
        <f>COUNTIF('Answers RR only'!$D$60:$D$61,"Retain")</f>
        <v>2</v>
      </c>
      <c r="T4" s="2">
        <f>COUNTIF('Answers RR only'!$D$60:$D$61,"Remove")</f>
        <v>0</v>
      </c>
      <c r="U4" s="2">
        <f>COUNTIF('Answers RR only'!$D$60:$D$61,"")</f>
        <v>0</v>
      </c>
      <c r="V4" s="48">
        <f t="shared" si="4"/>
        <v>1</v>
      </c>
      <c r="W4" s="53">
        <f>COUNTIF('Answers RR only'!$D$62:$D$66,"Retain")</f>
        <v>3</v>
      </c>
      <c r="X4" s="2">
        <f>COUNTIF('Answers RR only'!$D$62:$D$66,"Remove")</f>
        <v>1</v>
      </c>
      <c r="Y4" s="2">
        <f>COUNTIF('Answers RR only'!$D$62:$D$66,"")</f>
        <v>1</v>
      </c>
      <c r="Z4" s="48">
        <f t="shared" si="5"/>
        <v>0.6</v>
      </c>
      <c r="AA4" s="53">
        <f>COUNTIF('Answers RR only'!$D$67:$D$70,"Retain")</f>
        <v>4</v>
      </c>
      <c r="AB4" s="2">
        <f>COUNTIF('Answers RR only'!$D$67:$D$70,"Remove")</f>
        <v>0</v>
      </c>
      <c r="AC4" s="2">
        <f>COUNTIF('Answers RR only'!$D$67:$D$70,"")</f>
        <v>0</v>
      </c>
      <c r="AD4" s="48">
        <f t="shared" si="6"/>
        <v>1</v>
      </c>
      <c r="AE4" s="53">
        <f>COUNTIF('Answers RR only'!$D$71:$D$72,"Retain")</f>
        <v>2</v>
      </c>
      <c r="AF4" s="2">
        <f>COUNTIF('Answers RR only'!$D$71:$D$72,"Remove")</f>
        <v>0</v>
      </c>
      <c r="AG4" s="2">
        <f>COUNTIF('Answers RR only'!$D$71:$D$72,"")</f>
        <v>0</v>
      </c>
      <c r="AH4" s="77">
        <f t="shared" si="7"/>
        <v>1</v>
      </c>
      <c r="AI4" s="1">
        <f t="shared" si="8"/>
        <v>55</v>
      </c>
      <c r="AJ4" s="1">
        <f t="shared" si="9"/>
        <v>15</v>
      </c>
      <c r="AK4" s="79">
        <f t="shared" si="10"/>
        <v>0.7857142857142857</v>
      </c>
      <c r="AM4" s="1">
        <v>2</v>
      </c>
      <c r="AN4" s="1">
        <v>55</v>
      </c>
      <c r="AP4" s="1">
        <f aca="true" t="shared" si="12" ref="AP4:AP67">AI4+AJ4</f>
        <v>70</v>
      </c>
      <c r="AQ4" s="1">
        <f aca="true" t="shared" si="13" ref="AQ4:AQ67">E4+I4+Y4+AC4+AG4+U4+Q4+M4</f>
        <v>3</v>
      </c>
      <c r="AR4" s="1">
        <f t="shared" si="11"/>
        <v>67</v>
      </c>
      <c r="AS4" s="79">
        <f aca="true" t="shared" si="14" ref="AS4:AS67">AI4/AR4</f>
        <v>0.8208955223880597</v>
      </c>
    </row>
    <row r="5" spans="1:45" ht="22.5" thickBot="1">
      <c r="A5" s="59" t="s">
        <v>290</v>
      </c>
      <c r="B5" s="52" t="s">
        <v>2</v>
      </c>
      <c r="C5" s="53">
        <f>COUNTIF('Answers RR only'!$E$3:$E$16,"Retain")</f>
        <v>13</v>
      </c>
      <c r="D5" s="2">
        <f>COUNTIF('Answers RR only'!$E$3:$E$16,"Remove")</f>
        <v>1</v>
      </c>
      <c r="E5" s="2">
        <f>COUNTBLANK('Answers RR only'!$E$3:$E$16)</f>
        <v>0</v>
      </c>
      <c r="F5" s="48">
        <f t="shared" si="0"/>
        <v>0.9285714285714286</v>
      </c>
      <c r="G5" s="53">
        <f>COUNTIF('Answers RR only'!$E$17:$E$31,"Retain")</f>
        <v>13</v>
      </c>
      <c r="H5" s="2">
        <f>COUNTIF('Answers RR only'!$E$17:$E$31,"Remove")</f>
        <v>1</v>
      </c>
      <c r="I5" s="2">
        <f>COUNTIF('Answers RR only'!$E$17:$E$31,"")</f>
        <v>1</v>
      </c>
      <c r="J5" s="48">
        <f t="shared" si="1"/>
        <v>0.8666666666666667</v>
      </c>
      <c r="K5" s="53">
        <f>COUNTIF('Answers RR only'!$E$32:$E$39,"Retain")</f>
        <v>8</v>
      </c>
      <c r="L5" s="2">
        <f>COUNTIF('Answers RR only'!$E$32:$E$39,"Remove")</f>
        <v>0</v>
      </c>
      <c r="M5" s="2">
        <f>COUNTIF('Answers RR only'!$E$32:$E$39,"")</f>
        <v>0</v>
      </c>
      <c r="N5" s="48">
        <f t="shared" si="2"/>
        <v>1</v>
      </c>
      <c r="O5" s="53">
        <f>COUNTIF('Answers RR only'!$E$40:$E$59,"Retain")</f>
        <v>17</v>
      </c>
      <c r="P5" s="2">
        <f>COUNTIF('Answers RR only'!$E$40:$E$59,"Remove")</f>
        <v>2</v>
      </c>
      <c r="Q5" s="2">
        <f>COUNTIF('Answers RR only'!$E$40:$E$59,"")</f>
        <v>1</v>
      </c>
      <c r="R5" s="48">
        <f t="shared" si="3"/>
        <v>0.85</v>
      </c>
      <c r="S5" s="53">
        <f>COUNTIF('Answers RR only'!$E$60:$E$61,"Retain")</f>
        <v>2</v>
      </c>
      <c r="T5" s="2">
        <f>COUNTIF('Answers RR only'!$E$60:$E$61,"Remove")</f>
        <v>0</v>
      </c>
      <c r="U5" s="2">
        <f>COUNTIF('Answers RR only'!$E$60:$E$61,"")</f>
        <v>0</v>
      </c>
      <c r="V5" s="48">
        <f t="shared" si="4"/>
        <v>1</v>
      </c>
      <c r="W5" s="53">
        <f>COUNTIF('Answers RR only'!$E$62:$E$66,"Retain")</f>
        <v>5</v>
      </c>
      <c r="X5" s="2">
        <f>COUNTIF('Answers RR only'!$E$62:$E$66,"Remove")</f>
        <v>0</v>
      </c>
      <c r="Y5" s="2">
        <f>COUNTIF('Answers RR only'!$E$62:$E$66,"")</f>
        <v>0</v>
      </c>
      <c r="Z5" s="48">
        <f t="shared" si="5"/>
        <v>1</v>
      </c>
      <c r="AA5" s="53">
        <f>COUNTIF('Answers RR only'!$E$67:$E$70,"Retain")</f>
        <v>4</v>
      </c>
      <c r="AB5" s="2">
        <f>COUNTIF('Answers RR only'!$E$67:$E$70,"Remove")</f>
        <v>0</v>
      </c>
      <c r="AC5" s="2">
        <f>COUNTIF('Answers RR only'!$E$67:$E$70,"")</f>
        <v>0</v>
      </c>
      <c r="AD5" s="48">
        <f t="shared" si="6"/>
        <v>1</v>
      </c>
      <c r="AE5" s="53">
        <f>COUNTIF('Answers RR only'!$E$71:$E$72,"Retain")</f>
        <v>2</v>
      </c>
      <c r="AF5" s="2">
        <f>COUNTIF('Answers RR only'!$E$71:$E$72,"Remove")</f>
        <v>0</v>
      </c>
      <c r="AG5" s="2">
        <f>COUNTIF('Answers RR only'!$E$71:$E$72,"")</f>
        <v>0</v>
      </c>
      <c r="AH5" s="77">
        <f t="shared" si="7"/>
        <v>1</v>
      </c>
      <c r="AI5" s="1">
        <f t="shared" si="8"/>
        <v>64</v>
      </c>
      <c r="AJ5" s="1">
        <f t="shared" si="9"/>
        <v>6</v>
      </c>
      <c r="AK5" s="79">
        <f t="shared" si="10"/>
        <v>0.9142857142857143</v>
      </c>
      <c r="AM5" s="1">
        <v>3</v>
      </c>
      <c r="AN5" s="1">
        <v>64</v>
      </c>
      <c r="AP5" s="1">
        <f t="shared" si="12"/>
        <v>70</v>
      </c>
      <c r="AQ5" s="1">
        <f t="shared" si="13"/>
        <v>2</v>
      </c>
      <c r="AR5" s="1">
        <f t="shared" si="11"/>
        <v>68</v>
      </c>
      <c r="AS5" s="79">
        <f t="shared" si="14"/>
        <v>0.9411764705882353</v>
      </c>
    </row>
    <row r="6" spans="1:45" ht="45" thickBot="1">
      <c r="A6" s="59" t="s">
        <v>290</v>
      </c>
      <c r="B6" s="52" t="s">
        <v>3</v>
      </c>
      <c r="C6" s="53">
        <f>COUNTIF('Answers RR only'!$F$3:$F$16,"Retain")</f>
        <v>12</v>
      </c>
      <c r="D6" s="2">
        <f>COUNTIF('Answers RR only'!$F$3:$F$16,"Remove")</f>
        <v>2</v>
      </c>
      <c r="E6" s="2">
        <f>COUNTBLANK('Answers RR only'!$F$3:$F$16)</f>
        <v>0</v>
      </c>
      <c r="F6" s="48">
        <f t="shared" si="0"/>
        <v>0.8571428571428571</v>
      </c>
      <c r="G6" s="53">
        <f>COUNTIF('Answers RR only'!$F$17:$F$31,"Retain")</f>
        <v>10</v>
      </c>
      <c r="H6" s="2">
        <f>COUNTIF('Answers RR only'!$F$17:$F$31,"Remove")</f>
        <v>4</v>
      </c>
      <c r="I6" s="2">
        <f>COUNTIF('Answers RR only'!$F$17:$F$31,"")</f>
        <v>1</v>
      </c>
      <c r="J6" s="48">
        <f t="shared" si="1"/>
        <v>0.6666666666666666</v>
      </c>
      <c r="K6" s="53">
        <f>COUNTIF('Answers RR only'!$F$32:$F$39,"Retain")</f>
        <v>8</v>
      </c>
      <c r="L6" s="2">
        <f>COUNTIF('Answers RR only'!$F$32:$F$39,"Remove")</f>
        <v>0</v>
      </c>
      <c r="M6" s="2">
        <f>COUNTIF('Answers RR only'!$F$32:$F$39,"")</f>
        <v>0</v>
      </c>
      <c r="N6" s="48">
        <f t="shared" si="2"/>
        <v>1</v>
      </c>
      <c r="O6" s="53">
        <f>COUNTIF('Answers RR only'!$F$40:$F$59,"Retain")</f>
        <v>16</v>
      </c>
      <c r="P6" s="2">
        <f>COUNTIF('Answers RR only'!$F$40:$F$59,"Remove")</f>
        <v>3</v>
      </c>
      <c r="Q6" s="2">
        <f>COUNTIF('Answers RR only'!$F$40:$F$59,"")</f>
        <v>1</v>
      </c>
      <c r="R6" s="48">
        <f t="shared" si="3"/>
        <v>0.8</v>
      </c>
      <c r="S6" s="53">
        <f>COUNTIF('Answers RR only'!$F$60:$F$61,"Retain")</f>
        <v>2</v>
      </c>
      <c r="T6" s="2">
        <f>COUNTIF('Answers RR only'!$F$60:$F$61,"Remove")</f>
        <v>0</v>
      </c>
      <c r="U6" s="2">
        <f>COUNTIF('Answers RR only'!$F$60:$F$61,"")</f>
        <v>0</v>
      </c>
      <c r="V6" s="48">
        <f t="shared" si="4"/>
        <v>1</v>
      </c>
      <c r="W6" s="53">
        <f>COUNTIF('Answers RR only'!$F$62:$F$66,"Retain")</f>
        <v>5</v>
      </c>
      <c r="X6" s="2">
        <f>COUNTIF('Answers RR only'!$F$62:$F$66,"Remove")</f>
        <v>0</v>
      </c>
      <c r="Y6" s="2">
        <f>COUNTIF('Answers RR only'!$F$62:$F$66,"")</f>
        <v>0</v>
      </c>
      <c r="Z6" s="48">
        <f t="shared" si="5"/>
        <v>1</v>
      </c>
      <c r="AA6" s="53">
        <f>COUNTIF('Answers RR only'!$F$67:$F$70,"Retain")</f>
        <v>3</v>
      </c>
      <c r="AB6" s="2">
        <f>COUNTIF('Answers RR only'!$F$67:$F$70,"Remove")</f>
        <v>1</v>
      </c>
      <c r="AC6" s="2">
        <f>COUNTIF('Answers RR only'!$F$67:$F$70,"")</f>
        <v>0</v>
      </c>
      <c r="AD6" s="48">
        <f t="shared" si="6"/>
        <v>0.75</v>
      </c>
      <c r="AE6" s="53">
        <f>COUNTIF('Answers RR only'!$F$71:$F$72,"Retain")</f>
        <v>2</v>
      </c>
      <c r="AF6" s="2">
        <f>COUNTIF('Answers RR only'!$F$71:$F$72,"Remove")</f>
        <v>0</v>
      </c>
      <c r="AG6" s="2">
        <f>COUNTIF('Answers RR only'!$F$71:$F$72,"")</f>
        <v>0</v>
      </c>
      <c r="AH6" s="77">
        <f t="shared" si="7"/>
        <v>1</v>
      </c>
      <c r="AI6" s="1">
        <f t="shared" si="8"/>
        <v>58</v>
      </c>
      <c r="AJ6" s="1">
        <f t="shared" si="9"/>
        <v>12</v>
      </c>
      <c r="AK6" s="79">
        <f t="shared" si="10"/>
        <v>0.8285714285714286</v>
      </c>
      <c r="AM6" s="1">
        <v>4</v>
      </c>
      <c r="AN6" s="1">
        <v>58</v>
      </c>
      <c r="AP6" s="1">
        <f t="shared" si="12"/>
        <v>70</v>
      </c>
      <c r="AQ6" s="1">
        <f t="shared" si="13"/>
        <v>2</v>
      </c>
      <c r="AR6" s="1">
        <f t="shared" si="11"/>
        <v>68</v>
      </c>
      <c r="AS6" s="79">
        <f t="shared" si="14"/>
        <v>0.8529411764705882</v>
      </c>
    </row>
    <row r="7" spans="1:45" ht="22.5" thickBot="1">
      <c r="A7" s="59" t="s">
        <v>290</v>
      </c>
      <c r="B7" s="52" t="s">
        <v>4</v>
      </c>
      <c r="C7" s="53">
        <f>COUNTIF('Answers RR only'!$G$3:$G$16,"Retain")</f>
        <v>13</v>
      </c>
      <c r="D7" s="2">
        <f>COUNTIF('Answers RR only'!$G$3:$G$16,"Remove")</f>
        <v>1</v>
      </c>
      <c r="E7" s="2">
        <f>COUNTBLANK('Answers RR only'!$G$3:$G$16)</f>
        <v>0</v>
      </c>
      <c r="F7" s="48">
        <f t="shared" si="0"/>
        <v>0.9285714285714286</v>
      </c>
      <c r="G7" s="53">
        <f>COUNTIF('Answers RR only'!$G$17:$G$31,"Retain")</f>
        <v>13</v>
      </c>
      <c r="H7" s="2">
        <f>COUNTIF('Answers RR only'!$G$17:$G$31,"Remove")</f>
        <v>1</v>
      </c>
      <c r="I7" s="2">
        <f>COUNTIF('Answers RR only'!$G$17:$G$31,"")</f>
        <v>1</v>
      </c>
      <c r="J7" s="48">
        <f t="shared" si="1"/>
        <v>0.8666666666666667</v>
      </c>
      <c r="K7" s="53">
        <f>COUNTIF('Answers RR only'!$G$32:$G$39,"Retain")</f>
        <v>8</v>
      </c>
      <c r="L7" s="2">
        <f>COUNTIF('Answers RR only'!$G$32:$G$39,"Remove")</f>
        <v>0</v>
      </c>
      <c r="M7" s="2">
        <f>COUNTIF('Answers RR only'!$G$32:$G$39,"")</f>
        <v>0</v>
      </c>
      <c r="N7" s="48">
        <f t="shared" si="2"/>
        <v>1</v>
      </c>
      <c r="O7" s="53">
        <f>COUNTIF('Answers RR only'!$G$40:$G$59,"Retain")</f>
        <v>17</v>
      </c>
      <c r="P7" s="2">
        <f>COUNTIF('Answers RR only'!$G$40:$G$59,"Remove")</f>
        <v>2</v>
      </c>
      <c r="Q7" s="2">
        <f>COUNTIF('Answers RR only'!$G$40:$G$59,"")</f>
        <v>1</v>
      </c>
      <c r="R7" s="48">
        <f t="shared" si="3"/>
        <v>0.85</v>
      </c>
      <c r="S7" s="92">
        <f>COUNTIF('Answers RR only'!$G$60:$G$61,"Retain")</f>
        <v>1</v>
      </c>
      <c r="T7" s="93">
        <f>COUNTIF('Answers RR only'!$G$60:$G$61,"Remove")</f>
        <v>0</v>
      </c>
      <c r="U7" s="93">
        <f>COUNTIF('Answers RR only'!$G$60:$G$61,"")</f>
        <v>1</v>
      </c>
      <c r="V7" s="94">
        <f t="shared" si="4"/>
        <v>0.5</v>
      </c>
      <c r="W7" s="53">
        <f>COUNTIF('Answers RR only'!$G$62:$G$66,"Retain")</f>
        <v>5</v>
      </c>
      <c r="X7" s="2">
        <f>COUNTIF('Answers RR only'!$G$62:$G$66,"Remove")</f>
        <v>0</v>
      </c>
      <c r="Y7" s="2">
        <f>COUNTIF('Answers RR only'!$G$62:$G$66,"")</f>
        <v>0</v>
      </c>
      <c r="Z7" s="48">
        <f t="shared" si="5"/>
        <v>1</v>
      </c>
      <c r="AA7" s="53">
        <f>COUNTIF('Answers RR only'!$G$67:$G$70,"Retain")</f>
        <v>2</v>
      </c>
      <c r="AB7" s="2">
        <f>COUNTIF('Answers RR only'!$G$67:$G$70,"Remove")</f>
        <v>2</v>
      </c>
      <c r="AC7" s="2">
        <f>COUNTIF('Answers RR only'!$G$67:$G$70,"")</f>
        <v>0</v>
      </c>
      <c r="AD7" s="48">
        <f t="shared" si="6"/>
        <v>0.5</v>
      </c>
      <c r="AE7" s="53">
        <f>COUNTIF('Answers RR only'!$G$71:$G$72,"Retain")</f>
        <v>2</v>
      </c>
      <c r="AF7" s="2">
        <f>COUNTIF('Answers RR only'!$G$71:$G$72,"Remove")</f>
        <v>0</v>
      </c>
      <c r="AG7" s="2">
        <f>COUNTIF('Answers RR only'!$G$71:$G$72,"")</f>
        <v>0</v>
      </c>
      <c r="AH7" s="77">
        <f t="shared" si="7"/>
        <v>1</v>
      </c>
      <c r="AI7" s="1">
        <f t="shared" si="8"/>
        <v>61</v>
      </c>
      <c r="AJ7" s="1">
        <f t="shared" si="9"/>
        <v>9</v>
      </c>
      <c r="AK7" s="79">
        <f t="shared" si="10"/>
        <v>0.8714285714285714</v>
      </c>
      <c r="AM7" s="1">
        <v>5</v>
      </c>
      <c r="AN7" s="1">
        <v>61</v>
      </c>
      <c r="AP7" s="1">
        <f t="shared" si="12"/>
        <v>70</v>
      </c>
      <c r="AQ7" s="1">
        <f t="shared" si="13"/>
        <v>3</v>
      </c>
      <c r="AR7" s="1">
        <f t="shared" si="11"/>
        <v>67</v>
      </c>
      <c r="AS7" s="79">
        <f t="shared" si="14"/>
        <v>0.9104477611940298</v>
      </c>
    </row>
    <row r="8" spans="1:45" ht="33.75" thickBot="1">
      <c r="A8" s="59" t="s">
        <v>290</v>
      </c>
      <c r="B8" s="52" t="s">
        <v>5</v>
      </c>
      <c r="C8" s="53">
        <f>COUNTIF('Answers RR only'!$H$3:$H$16,"Retain")</f>
        <v>14</v>
      </c>
      <c r="D8" s="2">
        <f>COUNTIF('Answers RR only'!$H$3:$H$16,"Remove")</f>
        <v>0</v>
      </c>
      <c r="E8" s="2">
        <f>COUNTBLANK('Answers RR only'!$H$3:$H$16)</f>
        <v>0</v>
      </c>
      <c r="F8" s="48">
        <f t="shared" si="0"/>
        <v>1</v>
      </c>
      <c r="G8" s="53">
        <f>COUNTIF('Answers RR only'!$H$17:$H$31,"Retain")</f>
        <v>13</v>
      </c>
      <c r="H8" s="2">
        <f>COUNTIF('Answers RR only'!$H$17:$H$31,"Remove")</f>
        <v>1</v>
      </c>
      <c r="I8" s="2">
        <f>COUNTIF('Answers RR only'!$H$17:$H$31,"")</f>
        <v>1</v>
      </c>
      <c r="J8" s="48">
        <f t="shared" si="1"/>
        <v>0.8666666666666667</v>
      </c>
      <c r="K8" s="53">
        <f>COUNTIF('Answers RR only'!$H$32:$H$39,"Retain")</f>
        <v>7</v>
      </c>
      <c r="L8" s="2">
        <f>COUNTIF('Answers RR only'!$H$32:$H$39,"Remove")</f>
        <v>1</v>
      </c>
      <c r="M8" s="2">
        <f>COUNTIF('Answers RR only'!$H$32:$H$39,"")</f>
        <v>0</v>
      </c>
      <c r="N8" s="48">
        <f t="shared" si="2"/>
        <v>0.875</v>
      </c>
      <c r="O8" s="53">
        <f>COUNTIF('Answers RR only'!$H$40:$H$59,"Retain")</f>
        <v>19</v>
      </c>
      <c r="P8" s="2">
        <f>COUNTIF('Answers RR only'!$H$40:$H$59,"Remove")</f>
        <v>0</v>
      </c>
      <c r="Q8" s="2">
        <f>COUNTIF('Answers RR only'!$H$40:$H$59,"")</f>
        <v>1</v>
      </c>
      <c r="R8" s="48">
        <f t="shared" si="3"/>
        <v>0.95</v>
      </c>
      <c r="S8" s="92">
        <f>COUNTIF('Answers RR only'!$H$60:$H$61,"Retain")</f>
        <v>1</v>
      </c>
      <c r="T8" s="93">
        <f>COUNTIF('Answers RR only'!$H$60:$H$61,"Remove")</f>
        <v>0</v>
      </c>
      <c r="U8" s="93">
        <f>COUNTIF('Answers RR only'!$H$60:$H$61,"")</f>
        <v>1</v>
      </c>
      <c r="V8" s="94">
        <f t="shared" si="4"/>
        <v>0.5</v>
      </c>
      <c r="W8" s="53">
        <f>COUNTIF('Answers RR only'!$H$62:$H$66,"Retain")</f>
        <v>5</v>
      </c>
      <c r="X8" s="2">
        <f>COUNTIF('Answers RR only'!$H$62:$H$66,"Remove")</f>
        <v>0</v>
      </c>
      <c r="Y8" s="2">
        <f>COUNTIF('Answers RR only'!$H$62:$H$66,"")</f>
        <v>0</v>
      </c>
      <c r="Z8" s="48">
        <f t="shared" si="5"/>
        <v>1</v>
      </c>
      <c r="AA8" s="53">
        <f>COUNTIF('Answers RR only'!$H$67:$H$70,"Retain")</f>
        <v>4</v>
      </c>
      <c r="AB8" s="2">
        <f>COUNTIF('Answers RR only'!$H$67:$H$70,"Remove")</f>
        <v>0</v>
      </c>
      <c r="AC8" s="2">
        <f>COUNTIF('Answers RR only'!$H$67:$H$70,"")</f>
        <v>0</v>
      </c>
      <c r="AD8" s="48">
        <f t="shared" si="6"/>
        <v>1</v>
      </c>
      <c r="AE8" s="53">
        <f>COUNTIF('Answers RR only'!$H$71:$H$72,"Retain")</f>
        <v>2</v>
      </c>
      <c r="AF8" s="2">
        <f>COUNTIF('Answers RR only'!$H$71:$H$72,"Remove")</f>
        <v>0</v>
      </c>
      <c r="AG8" s="2">
        <f>COUNTIF('Answers RR only'!$H$71:$H$72,"")</f>
        <v>0</v>
      </c>
      <c r="AH8" s="77">
        <f t="shared" si="7"/>
        <v>1</v>
      </c>
      <c r="AI8" s="1">
        <f t="shared" si="8"/>
        <v>65</v>
      </c>
      <c r="AJ8" s="1">
        <f t="shared" si="9"/>
        <v>5</v>
      </c>
      <c r="AK8" s="79">
        <f t="shared" si="10"/>
        <v>0.9285714285714286</v>
      </c>
      <c r="AM8" s="1">
        <v>6</v>
      </c>
      <c r="AN8" s="1">
        <v>65</v>
      </c>
      <c r="AP8" s="1">
        <f t="shared" si="12"/>
        <v>70</v>
      </c>
      <c r="AQ8" s="1">
        <f t="shared" si="13"/>
        <v>3</v>
      </c>
      <c r="AR8" s="1">
        <f t="shared" si="11"/>
        <v>67</v>
      </c>
      <c r="AS8" s="79">
        <f t="shared" si="14"/>
        <v>0.9701492537313433</v>
      </c>
    </row>
    <row r="9" spans="1:45" ht="15" thickBot="1">
      <c r="A9" s="59" t="s">
        <v>290</v>
      </c>
      <c r="B9" s="52" t="s">
        <v>6</v>
      </c>
      <c r="C9" s="53">
        <f>COUNTIF('Answers RR only'!$I$3:$I$16,"Retain")</f>
        <v>11</v>
      </c>
      <c r="D9" s="2">
        <f>COUNTIF('Answers RR only'!$I$3:$I$16,"Remove")</f>
        <v>3</v>
      </c>
      <c r="E9" s="2">
        <f>COUNTBLANK('Answers RR only'!$I$3:$I$16)</f>
        <v>0</v>
      </c>
      <c r="F9" s="48">
        <f t="shared" si="0"/>
        <v>0.7857142857142857</v>
      </c>
      <c r="G9" s="92">
        <f>COUNTIF('Answers RR only'!$I$17:$I$31,"Retain")</f>
        <v>6</v>
      </c>
      <c r="H9" s="93">
        <f>COUNTIF('Answers RR only'!$I$17:$I$31,"Remove")</f>
        <v>8</v>
      </c>
      <c r="I9" s="93">
        <f>COUNTIF('Answers RR only'!$I$17:$I$31,"")</f>
        <v>1</v>
      </c>
      <c r="J9" s="94">
        <f t="shared" si="1"/>
        <v>0.4</v>
      </c>
      <c r="K9" s="53">
        <f>COUNTIF('Answers RR only'!$I$32:$I$39,"Retain")</f>
        <v>6</v>
      </c>
      <c r="L9" s="2">
        <f>COUNTIF('Answers RR only'!$I$32:$I$39,"Remove")</f>
        <v>2</v>
      </c>
      <c r="M9" s="2">
        <f>COUNTIF('Answers RR only'!$I$32:$I$39,"")</f>
        <v>0</v>
      </c>
      <c r="N9" s="48">
        <f t="shared" si="2"/>
        <v>0.75</v>
      </c>
      <c r="O9" s="92">
        <f>COUNTIF('Answers RR only'!$I$40:$I$59,"Retain")</f>
        <v>10</v>
      </c>
      <c r="P9" s="93">
        <f>COUNTIF('Answers RR only'!$I$40:$I$59,"Remove")</f>
        <v>7</v>
      </c>
      <c r="Q9" s="93">
        <f>COUNTIF('Answers RR only'!$I$40:$I$59,"")</f>
        <v>3</v>
      </c>
      <c r="R9" s="94">
        <f t="shared" si="3"/>
        <v>0.5</v>
      </c>
      <c r="S9" s="92">
        <f>COUNTIF('Answers RR only'!$I$60:$I$61,"Retain")</f>
        <v>1</v>
      </c>
      <c r="T9" s="93">
        <f>COUNTIF('Answers RR only'!$I$60:$I$61,"Remove")</f>
        <v>0</v>
      </c>
      <c r="U9" s="93">
        <f>COUNTIF('Answers RR only'!$I$60:$I$61,"")</f>
        <v>1</v>
      </c>
      <c r="V9" s="94">
        <f t="shared" si="4"/>
        <v>0.5</v>
      </c>
      <c r="W9" s="53">
        <f>COUNTIF('Answers RR only'!$I$62:$I$66,"Retain")</f>
        <v>5</v>
      </c>
      <c r="X9" s="2">
        <f>COUNTIF('Answers RR only'!$I$62:$I$66,"Remove")</f>
        <v>0</v>
      </c>
      <c r="Y9" s="2">
        <f>COUNTIF('Answers RR only'!$I$62:$I$66,"")</f>
        <v>0</v>
      </c>
      <c r="Z9" s="48">
        <f t="shared" si="5"/>
        <v>1</v>
      </c>
      <c r="AA9" s="53">
        <f>COUNTIF('Answers RR only'!$I$67:$I$70,"Retain")</f>
        <v>3</v>
      </c>
      <c r="AB9" s="2">
        <f>COUNTIF('Answers RR only'!$I$67:$I$70,"Remove")</f>
        <v>1</v>
      </c>
      <c r="AC9" s="2">
        <f>COUNTIF('Answers RR only'!$I$67:$I$70,"")</f>
        <v>0</v>
      </c>
      <c r="AD9" s="48">
        <f t="shared" si="6"/>
        <v>0.75</v>
      </c>
      <c r="AE9" s="53">
        <f>COUNTIF('Answers RR only'!$I$71:$I$72,"Retain")</f>
        <v>2</v>
      </c>
      <c r="AF9" s="2">
        <f>COUNTIF('Answers RR only'!$I$71:$I$72,"Remove")</f>
        <v>0</v>
      </c>
      <c r="AG9" s="2">
        <f>COUNTIF('Answers RR only'!$I$71:$I$72,"")</f>
        <v>0</v>
      </c>
      <c r="AH9" s="77">
        <f t="shared" si="7"/>
        <v>1</v>
      </c>
      <c r="AI9" s="1">
        <f t="shared" si="8"/>
        <v>44</v>
      </c>
      <c r="AJ9" s="1">
        <f t="shared" si="9"/>
        <v>26</v>
      </c>
      <c r="AK9" s="79">
        <f t="shared" si="10"/>
        <v>0.6285714285714286</v>
      </c>
      <c r="AM9" s="1">
        <v>7</v>
      </c>
      <c r="AN9" s="1">
        <v>44</v>
      </c>
      <c r="AP9" s="1">
        <f t="shared" si="12"/>
        <v>70</v>
      </c>
      <c r="AQ9" s="1">
        <f t="shared" si="13"/>
        <v>5</v>
      </c>
      <c r="AR9" s="1">
        <f t="shared" si="11"/>
        <v>65</v>
      </c>
      <c r="AS9" s="79">
        <f t="shared" si="14"/>
        <v>0.676923076923077</v>
      </c>
    </row>
    <row r="10" spans="1:45" ht="33.75" thickBot="1">
      <c r="A10" s="59" t="s">
        <v>290</v>
      </c>
      <c r="B10" s="52" t="s">
        <v>7</v>
      </c>
      <c r="C10" s="53">
        <f>COUNTIF('Answers RR only'!$J$3:$J$16,"Retain")</f>
        <v>12</v>
      </c>
      <c r="D10" s="2">
        <f>COUNTIF('Answers RR only'!$J$3:$J$16,"Remove")</f>
        <v>2</v>
      </c>
      <c r="E10" s="2">
        <f>COUNTBLANK('Answers RR only'!$J$3:$J$16)</f>
        <v>0</v>
      </c>
      <c r="F10" s="48">
        <f t="shared" si="0"/>
        <v>0.8571428571428571</v>
      </c>
      <c r="G10" s="53">
        <f>COUNTIF('Answers RR only'!$J$17:$J$31,"Retain")</f>
        <v>9</v>
      </c>
      <c r="H10" s="2">
        <f>COUNTIF('Answers RR only'!$J$17:$J$31,"Remove")</f>
        <v>5</v>
      </c>
      <c r="I10" s="2">
        <f>COUNTIF('Answers RR only'!$J$17:$J$31,"")</f>
        <v>1</v>
      </c>
      <c r="J10" s="48">
        <f t="shared" si="1"/>
        <v>0.6</v>
      </c>
      <c r="K10" s="53">
        <f>COUNTIF('Answers RR only'!$J$32:$J$39,"Retain")</f>
        <v>8</v>
      </c>
      <c r="L10" s="2">
        <f>COUNTIF('Answers RR only'!$J$32:$J$39,"Remove")</f>
        <v>0</v>
      </c>
      <c r="M10" s="2">
        <f>COUNTIF('Answers RR only'!$J$32:$J$39,"")</f>
        <v>0</v>
      </c>
      <c r="N10" s="48">
        <f t="shared" si="2"/>
        <v>1</v>
      </c>
      <c r="O10" s="53">
        <f>COUNTIF('Answers RR only'!$J$40:$J$59,"Retain")</f>
        <v>16</v>
      </c>
      <c r="P10" s="2">
        <f>COUNTIF('Answers RR only'!$J$40:$J$59,"Remove")</f>
        <v>3</v>
      </c>
      <c r="Q10" s="2">
        <f>COUNTIF('Answers RR only'!$J$40:$J$59,"")</f>
        <v>1</v>
      </c>
      <c r="R10" s="48">
        <f t="shared" si="3"/>
        <v>0.8</v>
      </c>
      <c r="S10" s="53">
        <f>COUNTIF('Answers RR only'!$J$60:$J$61,"Retain")</f>
        <v>2</v>
      </c>
      <c r="T10" s="2">
        <f>COUNTIF('Answers RR only'!$J$60:$J$61,"Remove")</f>
        <v>0</v>
      </c>
      <c r="U10" s="2">
        <f>COUNTIF('Answers RR only'!$J$60:$J$61,"")</f>
        <v>0</v>
      </c>
      <c r="V10" s="48">
        <f t="shared" si="4"/>
        <v>1</v>
      </c>
      <c r="W10" s="53">
        <f>COUNTIF('Answers RR only'!$J$62:$J$66,"Retain")</f>
        <v>3</v>
      </c>
      <c r="X10" s="2">
        <f>COUNTIF('Answers RR only'!$J$62:$J$66,"Remove")</f>
        <v>0</v>
      </c>
      <c r="Y10" s="2">
        <f>COUNTIF('Answers RR only'!$J$62:$J$66,"")</f>
        <v>2</v>
      </c>
      <c r="Z10" s="48">
        <f t="shared" si="5"/>
        <v>0.6</v>
      </c>
      <c r="AA10" s="53">
        <f>COUNTIF('Answers RR only'!$J$67:$J$70,"Retain")</f>
        <v>2</v>
      </c>
      <c r="AB10" s="2">
        <f>COUNTIF('Answers RR only'!$J$67:$J$70,"Remove")</f>
        <v>2</v>
      </c>
      <c r="AC10" s="2">
        <f>COUNTIF('Answers RR only'!$J$67:$J$70,"")</f>
        <v>0</v>
      </c>
      <c r="AD10" s="48">
        <f t="shared" si="6"/>
        <v>0.5</v>
      </c>
      <c r="AE10" s="53">
        <f>COUNTIF('Answers RR only'!$J$71:$J$72,"Retain")</f>
        <v>2</v>
      </c>
      <c r="AF10" s="2">
        <f>COUNTIF('Answers RR only'!$J$71:$J$72,"Remove")</f>
        <v>0</v>
      </c>
      <c r="AG10" s="2">
        <f>COUNTIF('Answers RR only'!$J$71:$J$72,"")</f>
        <v>0</v>
      </c>
      <c r="AH10" s="77">
        <f t="shared" si="7"/>
        <v>1</v>
      </c>
      <c r="AI10" s="1">
        <f t="shared" si="8"/>
        <v>54</v>
      </c>
      <c r="AJ10" s="1">
        <f t="shared" si="9"/>
        <v>16</v>
      </c>
      <c r="AK10" s="79">
        <f t="shared" si="10"/>
        <v>0.7714285714285715</v>
      </c>
      <c r="AM10" s="1">
        <v>8</v>
      </c>
      <c r="AN10" s="1">
        <v>54</v>
      </c>
      <c r="AP10" s="1">
        <f t="shared" si="12"/>
        <v>70</v>
      </c>
      <c r="AQ10" s="1">
        <f t="shared" si="13"/>
        <v>4</v>
      </c>
      <c r="AR10" s="1">
        <f t="shared" si="11"/>
        <v>66</v>
      </c>
      <c r="AS10" s="79">
        <f t="shared" si="14"/>
        <v>0.8181818181818182</v>
      </c>
    </row>
    <row r="11" spans="1:45" ht="55.5" thickBot="1">
      <c r="A11" s="59" t="s">
        <v>290</v>
      </c>
      <c r="B11" s="52" t="s">
        <v>8</v>
      </c>
      <c r="C11" s="53">
        <f>COUNTIF('Answers RR only'!$K$3:$K$16,"Retain")</f>
        <v>11</v>
      </c>
      <c r="D11" s="2">
        <f>COUNTIF('Answers RR only'!$K$3:$K$16,"Remove")</f>
        <v>3</v>
      </c>
      <c r="E11" s="2">
        <f>COUNTBLANK('Answers RR only'!$K$3:$K$16)</f>
        <v>0</v>
      </c>
      <c r="F11" s="48">
        <f t="shared" si="0"/>
        <v>0.7857142857142857</v>
      </c>
      <c r="G11" s="53">
        <f>COUNTIF('Answers RR only'!$K$17:$K$31,"Retain")</f>
        <v>11</v>
      </c>
      <c r="H11" s="2">
        <f>COUNTIF('Answers RR only'!$K$17:$K$31,"Remove")</f>
        <v>3</v>
      </c>
      <c r="I11" s="2">
        <f>COUNTIF('Answers RR only'!$K$17:$K$31,"")</f>
        <v>1</v>
      </c>
      <c r="J11" s="48">
        <f t="shared" si="1"/>
        <v>0.7333333333333333</v>
      </c>
      <c r="K11" s="53">
        <f>COUNTIF('Answers RR only'!$K$32:$K$39,"Retain")</f>
        <v>5</v>
      </c>
      <c r="L11" s="2">
        <f>COUNTIF('Answers RR only'!$K$32:$K$39,"Remove")</f>
        <v>3</v>
      </c>
      <c r="M11" s="2">
        <f>COUNTIF('Answers RR only'!$K$32:$K$39,"")</f>
        <v>0</v>
      </c>
      <c r="N11" s="48">
        <f t="shared" si="2"/>
        <v>0.625</v>
      </c>
      <c r="O11" s="53">
        <f>COUNTIF('Answers RR only'!$K$40:$K$59,"Retain")</f>
        <v>17</v>
      </c>
      <c r="P11" s="2">
        <f>COUNTIF('Answers RR only'!$K$40:$K$59,"Remove")</f>
        <v>2</v>
      </c>
      <c r="Q11" s="2">
        <f>COUNTIF('Answers RR only'!$K$40:$K$59,"")</f>
        <v>1</v>
      </c>
      <c r="R11" s="48">
        <f t="shared" si="3"/>
        <v>0.85</v>
      </c>
      <c r="S11" s="53">
        <f>COUNTIF('Answers RR only'!$K$60:$K$61,"Retain")</f>
        <v>2</v>
      </c>
      <c r="T11" s="2">
        <f>COUNTIF('Answers RR only'!$K$60:$K$61,"Remove")</f>
        <v>0</v>
      </c>
      <c r="U11" s="2">
        <f>COUNTIF('Answers RR only'!$K$60:$K$61,"")</f>
        <v>0</v>
      </c>
      <c r="V11" s="48">
        <f t="shared" si="4"/>
        <v>1</v>
      </c>
      <c r="W11" s="53">
        <f>COUNTIF('Answers RR only'!$K$62:$K$66,"Retain")</f>
        <v>3</v>
      </c>
      <c r="X11" s="2">
        <f>COUNTIF('Answers RR only'!$K$62:$K$66,"Remove")</f>
        <v>2</v>
      </c>
      <c r="Y11" s="2">
        <f>COUNTIF('Answers RR only'!$K$62:$K$66,"")</f>
        <v>0</v>
      </c>
      <c r="Z11" s="48">
        <f t="shared" si="5"/>
        <v>0.6</v>
      </c>
      <c r="AA11" s="92">
        <f>COUNTIF('Answers RR only'!$K$67:$K$70,"Retain")</f>
        <v>1</v>
      </c>
      <c r="AB11" s="93">
        <f>COUNTIF('Answers RR only'!$K$67:$K$70,"Remove")</f>
        <v>3</v>
      </c>
      <c r="AC11" s="93">
        <f>COUNTIF('Answers RR only'!$K$67:$K$70,"")</f>
        <v>0</v>
      </c>
      <c r="AD11" s="94">
        <f t="shared" si="6"/>
        <v>0.25</v>
      </c>
      <c r="AE11" s="53">
        <f>COUNTIF('Answers RR only'!$K$71:$K$72,"Retain")</f>
        <v>2</v>
      </c>
      <c r="AF11" s="2">
        <f>COUNTIF('Answers RR only'!$K$71:$K$72,"Remove")</f>
        <v>0</v>
      </c>
      <c r="AG11" s="2">
        <f>COUNTIF('Answers RR only'!$K$71:$K$72,"")</f>
        <v>0</v>
      </c>
      <c r="AH11" s="77">
        <f t="shared" si="7"/>
        <v>1</v>
      </c>
      <c r="AI11" s="1">
        <f t="shared" si="8"/>
        <v>52</v>
      </c>
      <c r="AJ11" s="1">
        <f t="shared" si="9"/>
        <v>18</v>
      </c>
      <c r="AK11" s="79">
        <f t="shared" si="10"/>
        <v>0.7428571428571429</v>
      </c>
      <c r="AM11" s="1">
        <v>9</v>
      </c>
      <c r="AN11" s="1">
        <v>52</v>
      </c>
      <c r="AP11" s="1">
        <f t="shared" si="12"/>
        <v>70</v>
      </c>
      <c r="AQ11" s="1">
        <f t="shared" si="13"/>
        <v>2</v>
      </c>
      <c r="AR11" s="1">
        <f t="shared" si="11"/>
        <v>68</v>
      </c>
      <c r="AS11" s="79">
        <f t="shared" si="14"/>
        <v>0.7647058823529411</v>
      </c>
    </row>
    <row r="12" spans="1:45" ht="22.5" thickBot="1">
      <c r="A12" s="59" t="s">
        <v>290</v>
      </c>
      <c r="B12" s="52" t="s">
        <v>9</v>
      </c>
      <c r="C12" s="53">
        <f>COUNTIF('Answers RR only'!$L$3:$L$3,"Retain")</f>
        <v>1</v>
      </c>
      <c r="D12" s="2">
        <f>COUNTIF('Answers RR only'!$L$3:$L$3,"Remove")</f>
        <v>0</v>
      </c>
      <c r="E12" s="2">
        <f>COUNTBLANK('Answers RR only'!$L$3:$L$3)</f>
        <v>0</v>
      </c>
      <c r="F12" s="48">
        <f t="shared" si="0"/>
        <v>1</v>
      </c>
      <c r="G12" s="53">
        <f>COUNTIF('Answers RR only'!$L$17:$L$31,"Retain")</f>
        <v>13</v>
      </c>
      <c r="H12" s="2">
        <f>COUNTIF('Answers RR only'!$L$17:$L$31,"Remove")</f>
        <v>1</v>
      </c>
      <c r="I12" s="2">
        <f>COUNTIF('Answers RR only'!$L$17:$L$31,"")</f>
        <v>1</v>
      </c>
      <c r="J12" s="48">
        <f t="shared" si="1"/>
        <v>0.8666666666666667</v>
      </c>
      <c r="K12" s="53">
        <f>COUNTIF('Answers RR only'!$L$32:$L$39,"Retain")</f>
        <v>6</v>
      </c>
      <c r="L12" s="2">
        <f>COUNTIF('Answers RR only'!$L$32:$L$39,"Remove")</f>
        <v>2</v>
      </c>
      <c r="M12" s="2">
        <f>COUNTIF('Answers RR only'!$L$32:$L$39,"")</f>
        <v>0</v>
      </c>
      <c r="N12" s="48">
        <f t="shared" si="2"/>
        <v>0.75</v>
      </c>
      <c r="O12" s="53">
        <f>COUNTIF('Answers RR only'!$L$40:$L$59,"Retain")</f>
        <v>13</v>
      </c>
      <c r="P12" s="2">
        <f>COUNTIF('Answers RR only'!$L$40:$L$59,"Remove")</f>
        <v>6</v>
      </c>
      <c r="Q12" s="2">
        <f>COUNTIF('Answers RR only'!$L$40:$L$59,"")</f>
        <v>1</v>
      </c>
      <c r="R12" s="48">
        <f t="shared" si="3"/>
        <v>0.65</v>
      </c>
      <c r="S12" s="53">
        <f>COUNTIF('Answers RR only'!$L$60:$L$61,"Retain")</f>
        <v>2</v>
      </c>
      <c r="T12" s="2">
        <f>COUNTIF('Answers RR only'!$L$60:$L$61,"Remove")</f>
        <v>0</v>
      </c>
      <c r="U12" s="2">
        <f>COUNTIF('Answers RR only'!$L$60:$L$61,"")</f>
        <v>0</v>
      </c>
      <c r="V12" s="48">
        <f t="shared" si="4"/>
        <v>1</v>
      </c>
      <c r="W12" s="53">
        <f>COUNTIF('Answers RR only'!$L$62:$L$66,"Retain")</f>
        <v>3</v>
      </c>
      <c r="X12" s="2">
        <f>COUNTIF('Answers RR only'!$L$62:$L$66,"Remove")</f>
        <v>0</v>
      </c>
      <c r="Y12" s="2">
        <f>COUNTIF('Answers RR only'!$L$62:$L$66,"")</f>
        <v>2</v>
      </c>
      <c r="Z12" s="48">
        <f t="shared" si="5"/>
        <v>0.6</v>
      </c>
      <c r="AA12" s="53">
        <f>COUNTIF('Answers RR only'!$L$67:$L$70,"Retain")</f>
        <v>4</v>
      </c>
      <c r="AB12" s="2">
        <f>COUNTIF('Answers RR only'!$L$67:$L$70,"Remove")</f>
        <v>0</v>
      </c>
      <c r="AC12" s="2">
        <f>COUNTIF('Answers RR only'!$L$67:$L$70,"")</f>
        <v>0</v>
      </c>
      <c r="AD12" s="48">
        <f t="shared" si="6"/>
        <v>1</v>
      </c>
      <c r="AE12" s="53">
        <f>COUNTIF('Answers RR only'!$L$71:$L$72,"Retain")</f>
        <v>2</v>
      </c>
      <c r="AF12" s="2">
        <f>COUNTIF('Answers RR only'!$L$71:$L$72,"Remove")</f>
        <v>0</v>
      </c>
      <c r="AG12" s="2">
        <f>COUNTIF('Answers RR only'!$L$71:$L$72,"")</f>
        <v>0</v>
      </c>
      <c r="AH12" s="77">
        <f t="shared" si="7"/>
        <v>1</v>
      </c>
      <c r="AI12" s="1">
        <f t="shared" si="8"/>
        <v>44</v>
      </c>
      <c r="AJ12" s="1">
        <f t="shared" si="9"/>
        <v>13</v>
      </c>
      <c r="AK12" s="79">
        <f t="shared" si="10"/>
        <v>0.7719298245614035</v>
      </c>
      <c r="AM12" s="1">
        <v>10</v>
      </c>
      <c r="AN12" s="1">
        <v>44</v>
      </c>
      <c r="AP12" s="1">
        <f t="shared" si="12"/>
        <v>57</v>
      </c>
      <c r="AQ12" s="1">
        <f t="shared" si="13"/>
        <v>4</v>
      </c>
      <c r="AR12" s="1">
        <f t="shared" si="11"/>
        <v>53</v>
      </c>
      <c r="AS12" s="79">
        <f t="shared" si="14"/>
        <v>0.8301886792452831</v>
      </c>
    </row>
    <row r="13" spans="1:45" ht="66.75" thickBot="1">
      <c r="A13" s="59" t="s">
        <v>290</v>
      </c>
      <c r="B13" s="52" t="s">
        <v>10</v>
      </c>
      <c r="C13" s="53">
        <f>COUNTIF('Answers RR only'!$M$3:$M$16,"Retain")</f>
        <v>12</v>
      </c>
      <c r="D13" s="2">
        <f>COUNTIF('Answers RR only'!$M$3:$M$16,"Remove")</f>
        <v>2</v>
      </c>
      <c r="E13" s="2">
        <f>COUNTBLANK('Answers RR only'!$M$3:$M$16)</f>
        <v>0</v>
      </c>
      <c r="F13" s="48">
        <f t="shared" si="0"/>
        <v>0.8571428571428571</v>
      </c>
      <c r="G13" s="53">
        <f>COUNTIF('Answers RR only'!$M$17:$M$31,"Retain")</f>
        <v>9</v>
      </c>
      <c r="H13" s="2">
        <f>COUNTIF('Answers RR only'!$M$17:$M$31,"Remove")</f>
        <v>5</v>
      </c>
      <c r="I13" s="2">
        <f>COUNTIF('Answers RR only'!$M$17:$M$31,"")</f>
        <v>1</v>
      </c>
      <c r="J13" s="48">
        <f t="shared" si="1"/>
        <v>0.6</v>
      </c>
      <c r="K13" s="53">
        <f>COUNTIF('Answers RR only'!$M$32:$M$39,"Retain")</f>
        <v>8</v>
      </c>
      <c r="L13" s="2">
        <f>COUNTIF('Answers RR only'!$M$32:$M$39,"Remove")</f>
        <v>0</v>
      </c>
      <c r="M13" s="2">
        <f>COUNTIF('Answers RR only'!$M$32:$M$39,"")</f>
        <v>0</v>
      </c>
      <c r="N13" s="48">
        <f t="shared" si="2"/>
        <v>1</v>
      </c>
      <c r="O13" s="53">
        <f>COUNTIF('Answers RR only'!$M$40:$M$59,"Retain")</f>
        <v>14</v>
      </c>
      <c r="P13" s="2">
        <f>COUNTIF('Answers RR only'!$M$40:$M$59,"Remove")</f>
        <v>4</v>
      </c>
      <c r="Q13" s="2">
        <f>COUNTIF('Answers RR only'!$M$40:$M$59,"")</f>
        <v>2</v>
      </c>
      <c r="R13" s="48">
        <f t="shared" si="3"/>
        <v>0.7</v>
      </c>
      <c r="S13" s="53">
        <f>COUNTIF('Answers RR only'!$M$60:$M$61,"Retain")</f>
        <v>2</v>
      </c>
      <c r="T13" s="2">
        <f>COUNTIF('Answers RR only'!$M$60:$M$61,"Remove")</f>
        <v>0</v>
      </c>
      <c r="U13" s="2">
        <f>COUNTIF('Answers RR only'!$M$60:$M$61,"")</f>
        <v>0</v>
      </c>
      <c r="V13" s="48">
        <f t="shared" si="4"/>
        <v>1</v>
      </c>
      <c r="W13" s="92">
        <f>COUNTIF('Answers RR only'!$M$62:$M$66,"Retain")</f>
        <v>2</v>
      </c>
      <c r="X13" s="93">
        <f>COUNTIF('Answers RR only'!$M$62:$M$66,"Remove")</f>
        <v>1</v>
      </c>
      <c r="Y13" s="93">
        <f>COUNTIF('Answers RR only'!$M$62:$M$66,"")</f>
        <v>2</v>
      </c>
      <c r="Z13" s="94">
        <f t="shared" si="5"/>
        <v>0.4</v>
      </c>
      <c r="AA13" s="53">
        <f>COUNTIF('Answers RR only'!$M$67:$M$70,"Retain")</f>
        <v>3</v>
      </c>
      <c r="AB13" s="2">
        <f>COUNTIF('Answers RR only'!$M$67:$M$70,"Remove")</f>
        <v>0</v>
      </c>
      <c r="AC13" s="2">
        <f>COUNTIF('Answers RR only'!$M$67:$M$70,"")</f>
        <v>1</v>
      </c>
      <c r="AD13" s="48">
        <f t="shared" si="6"/>
        <v>0.75</v>
      </c>
      <c r="AE13" s="53">
        <f>COUNTIF('Answers RR only'!$M$71:$M$72,"Retain")</f>
        <v>2</v>
      </c>
      <c r="AF13" s="2">
        <f>COUNTIF('Answers RR only'!$M$71:$M$72,"Remove")</f>
        <v>0</v>
      </c>
      <c r="AG13" s="2">
        <f>COUNTIF('Answers RR only'!$M$71:$M$72,"")</f>
        <v>0</v>
      </c>
      <c r="AH13" s="77">
        <f t="shared" si="7"/>
        <v>1</v>
      </c>
      <c r="AI13" s="1">
        <f t="shared" si="8"/>
        <v>52</v>
      </c>
      <c r="AJ13" s="1">
        <f t="shared" si="9"/>
        <v>18</v>
      </c>
      <c r="AK13" s="79">
        <f t="shared" si="10"/>
        <v>0.7428571428571429</v>
      </c>
      <c r="AM13" s="1">
        <v>11</v>
      </c>
      <c r="AN13" s="1">
        <v>52</v>
      </c>
      <c r="AP13" s="1">
        <f t="shared" si="12"/>
        <v>70</v>
      </c>
      <c r="AQ13" s="1">
        <f t="shared" si="13"/>
        <v>6</v>
      </c>
      <c r="AR13" s="1">
        <f t="shared" si="11"/>
        <v>64</v>
      </c>
      <c r="AS13" s="79">
        <f t="shared" si="14"/>
        <v>0.8125</v>
      </c>
    </row>
    <row r="14" spans="1:45" ht="22.5" thickBot="1">
      <c r="A14" s="59" t="s">
        <v>290</v>
      </c>
      <c r="B14" s="52" t="s">
        <v>52</v>
      </c>
      <c r="C14" s="53">
        <f>COUNTIF('Answers RR only'!$N$3:$N$16,"Retain")</f>
        <v>12</v>
      </c>
      <c r="D14" s="2">
        <f>COUNTIF('Answers RR only'!$N$3:$N$16,"Remove")</f>
        <v>2</v>
      </c>
      <c r="E14" s="2">
        <f>COUNTBLANK('Answers RR only'!$N$3:$N$16)</f>
        <v>0</v>
      </c>
      <c r="F14" s="48">
        <f t="shared" si="0"/>
        <v>0.8571428571428571</v>
      </c>
      <c r="G14" s="92">
        <f>COUNTIF('Answers RR only'!$N$17:$N$31,"Retain")</f>
        <v>7</v>
      </c>
      <c r="H14" s="93">
        <f>COUNTIF('Answers RR only'!$N$17:$N$31,"Remove")</f>
        <v>7</v>
      </c>
      <c r="I14" s="93">
        <f>COUNTIF('Answers RR only'!$N$17:$N$31,"")</f>
        <v>1</v>
      </c>
      <c r="J14" s="94">
        <f t="shared" si="1"/>
        <v>0.4666666666666667</v>
      </c>
      <c r="K14" s="92">
        <f>COUNTIF('Answers RR only'!$N$32:$N$39,"Retain")</f>
        <v>2</v>
      </c>
      <c r="L14" s="93">
        <f>COUNTIF('Answers RR only'!$N$32:$N$39,"Remove")</f>
        <v>5</v>
      </c>
      <c r="M14" s="93">
        <f>COUNTIF('Answers RR only'!$N$32:$N$39,"")</f>
        <v>1</v>
      </c>
      <c r="N14" s="94">
        <f t="shared" si="2"/>
        <v>0.25</v>
      </c>
      <c r="O14" s="92">
        <f>COUNTIF('Answers RR only'!$N$40:$N$59,"Retain")</f>
        <v>6</v>
      </c>
      <c r="P14" s="93">
        <f>COUNTIF('Answers RR only'!$N$40:$N$59,"Remove")</f>
        <v>13</v>
      </c>
      <c r="Q14" s="93">
        <f>COUNTIF('Answers RR only'!$N$40:$N$59,"")</f>
        <v>1</v>
      </c>
      <c r="R14" s="94">
        <f t="shared" si="3"/>
        <v>0.3</v>
      </c>
      <c r="S14" s="53">
        <f>COUNTIF('Answers RR only'!$N$60:$N$61,"Retain")</f>
        <v>2</v>
      </c>
      <c r="T14" s="2">
        <f>COUNTIF('Answers RR only'!$N$60:$N$61,"Remove")</f>
        <v>0</v>
      </c>
      <c r="U14" s="2">
        <f>COUNTIF('Answers RR only'!$N$60:$N$61,"")</f>
        <v>0</v>
      </c>
      <c r="V14" s="48">
        <f t="shared" si="4"/>
        <v>1</v>
      </c>
      <c r="W14" s="92">
        <f>COUNTIF('Answers RR only'!$N$62:$N$66,"Retain")</f>
        <v>1</v>
      </c>
      <c r="X14" s="93">
        <f>COUNTIF('Answers RR only'!$N$62:$N$66,"Remove")</f>
        <v>2</v>
      </c>
      <c r="Y14" s="93">
        <f>COUNTIF('Answers RR only'!$N$62:$N$66,"")</f>
        <v>2</v>
      </c>
      <c r="Z14" s="94">
        <f t="shared" si="5"/>
        <v>0.2</v>
      </c>
      <c r="AA14" s="92">
        <f>COUNTIF('Answers RR only'!$N$67:$N$70,"Retain")</f>
        <v>1</v>
      </c>
      <c r="AB14" s="93">
        <f>COUNTIF('Answers RR only'!$N$67:$N$70,"Remove")</f>
        <v>2</v>
      </c>
      <c r="AC14" s="93">
        <f>COUNTIF('Answers RR only'!$N$67:$N$70,"")</f>
        <v>1</v>
      </c>
      <c r="AD14" s="94">
        <f t="shared" si="6"/>
        <v>0.25</v>
      </c>
      <c r="AE14" s="92">
        <f>COUNTIF('Answers RR only'!$N$71:$N$72,"Retain")</f>
        <v>1</v>
      </c>
      <c r="AF14" s="93">
        <f>COUNTIF('Answers RR only'!$N$71:$N$72,"Remove")</f>
        <v>1</v>
      </c>
      <c r="AG14" s="93">
        <f>COUNTIF('Answers RR only'!$N$71:$N$72,"")</f>
        <v>0</v>
      </c>
      <c r="AH14" s="98">
        <f t="shared" si="7"/>
        <v>0.5</v>
      </c>
      <c r="AI14" s="1">
        <f t="shared" si="8"/>
        <v>32</v>
      </c>
      <c r="AJ14" s="1">
        <f t="shared" si="9"/>
        <v>38</v>
      </c>
      <c r="AK14" s="79">
        <f t="shared" si="10"/>
        <v>0.45714285714285713</v>
      </c>
      <c r="AM14" s="1">
        <v>12</v>
      </c>
      <c r="AN14" s="1">
        <v>32</v>
      </c>
      <c r="AP14" s="1">
        <f t="shared" si="12"/>
        <v>70</v>
      </c>
      <c r="AQ14" s="1">
        <f t="shared" si="13"/>
        <v>6</v>
      </c>
      <c r="AR14" s="1">
        <f t="shared" si="11"/>
        <v>64</v>
      </c>
      <c r="AS14" s="79">
        <f t="shared" si="14"/>
        <v>0.5</v>
      </c>
    </row>
    <row r="15" spans="1:45" ht="33.75" thickBot="1">
      <c r="A15" s="59" t="s">
        <v>290</v>
      </c>
      <c r="B15" s="66" t="s">
        <v>17</v>
      </c>
      <c r="C15" s="67">
        <f>COUNTIF('Answers RR only'!$O$3:$O$16,"Retain")</f>
        <v>12</v>
      </c>
      <c r="D15" s="68">
        <f>COUNTIF('Answers RR only'!$O$3:$O$16,"Remove")</f>
        <v>2</v>
      </c>
      <c r="E15" s="68">
        <f>COUNTBLANK('Answers RR only'!$O$3:$O$16)</f>
        <v>0</v>
      </c>
      <c r="F15" s="69">
        <f t="shared" si="0"/>
        <v>0.8571428571428571</v>
      </c>
      <c r="G15" s="95">
        <f>COUNTIF('Answers RR only'!$O$17:$O$31,"Retain")</f>
        <v>8</v>
      </c>
      <c r="H15" s="96">
        <f>COUNTIF('Answers RR only'!$O$17:$O$31,"Remove")</f>
        <v>6</v>
      </c>
      <c r="I15" s="96">
        <f>COUNTIF('Answers RR only'!$O$17:$O$31,"")</f>
        <v>1</v>
      </c>
      <c r="J15" s="97">
        <f t="shared" si="1"/>
        <v>0.5333333333333333</v>
      </c>
      <c r="K15" s="67">
        <f>COUNTIF('Answers RR only'!$O$32:$O$39,"Retain")</f>
        <v>6</v>
      </c>
      <c r="L15" s="68">
        <f>COUNTIF('Answers RR only'!$O$32:$O$39,"Remove")</f>
        <v>1</v>
      </c>
      <c r="M15" s="68">
        <f>COUNTIF('Answers RR only'!$O$32:$O$39,"")</f>
        <v>1</v>
      </c>
      <c r="N15" s="69">
        <f t="shared" si="2"/>
        <v>0.75</v>
      </c>
      <c r="O15" s="95">
        <f>COUNTIF('Answers RR only'!$O$40:$O$59,"Retain")</f>
        <v>10</v>
      </c>
      <c r="P15" s="96">
        <f>COUNTIF('Answers RR only'!$O$40:$O$59,"Remove")</f>
        <v>9</v>
      </c>
      <c r="Q15" s="96">
        <f>COUNTIF('Answers RR only'!$O$40:$O$59,"")</f>
        <v>1</v>
      </c>
      <c r="R15" s="97">
        <f t="shared" si="3"/>
        <v>0.5</v>
      </c>
      <c r="S15" s="67">
        <f>COUNTIF('Answers RR only'!$O$60:$O$61,"Retain")</f>
        <v>2</v>
      </c>
      <c r="T15" s="68">
        <f>COUNTIF('Answers RR only'!$O$60:$O$61,"Remove")</f>
        <v>0</v>
      </c>
      <c r="U15" s="68">
        <f>COUNTIF('Answers RR only'!$O$60:$O$61,"")</f>
        <v>0</v>
      </c>
      <c r="V15" s="69">
        <f t="shared" si="4"/>
        <v>1</v>
      </c>
      <c r="W15" s="67">
        <f>COUNTIF('Answers RR only'!$O$62:$O$66,"Retain")</f>
        <v>3</v>
      </c>
      <c r="X15" s="68">
        <f>COUNTIF('Answers RR only'!$O$62:$O$66,"Remove")</f>
        <v>1</v>
      </c>
      <c r="Y15" s="68">
        <f>COUNTIF('Answers RR only'!$O$62:$O$66,"")</f>
        <v>1</v>
      </c>
      <c r="Z15" s="69">
        <f t="shared" si="5"/>
        <v>0.6</v>
      </c>
      <c r="AA15" s="95">
        <f>COUNTIF('Answers RR only'!$O$67:$O$70,"Retain")</f>
        <v>1</v>
      </c>
      <c r="AB15" s="96">
        <f>COUNTIF('Answers RR only'!$O$67:$O$70,"Remove")</f>
        <v>2</v>
      </c>
      <c r="AC15" s="96">
        <f>COUNTIF('Answers RR only'!$O$67:$O$70,"")</f>
        <v>1</v>
      </c>
      <c r="AD15" s="97">
        <f t="shared" si="6"/>
        <v>0.25</v>
      </c>
      <c r="AE15" s="95">
        <f>COUNTIF('Answers RR only'!$O$71:$O$72,"Retain")</f>
        <v>1</v>
      </c>
      <c r="AF15" s="96">
        <f>COUNTIF('Answers RR only'!$O$71:$O$72,"Remove")</f>
        <v>1</v>
      </c>
      <c r="AG15" s="96">
        <f>COUNTIF('Answers RR only'!$O$71:$O$72,"")</f>
        <v>0</v>
      </c>
      <c r="AH15" s="99">
        <f t="shared" si="7"/>
        <v>0.5</v>
      </c>
      <c r="AI15" s="70">
        <f t="shared" si="8"/>
        <v>43</v>
      </c>
      <c r="AJ15" s="1">
        <f t="shared" si="9"/>
        <v>27</v>
      </c>
      <c r="AK15" s="79">
        <f t="shared" si="10"/>
        <v>0.6142857142857143</v>
      </c>
      <c r="AM15" s="1">
        <v>13</v>
      </c>
      <c r="AN15" s="1">
        <v>43</v>
      </c>
      <c r="AP15" s="1">
        <f t="shared" si="12"/>
        <v>70</v>
      </c>
      <c r="AQ15" s="1">
        <f t="shared" si="13"/>
        <v>5</v>
      </c>
      <c r="AR15" s="1">
        <f t="shared" si="11"/>
        <v>65</v>
      </c>
      <c r="AS15" s="79">
        <f t="shared" si="14"/>
        <v>0.6615384615384615</v>
      </c>
    </row>
    <row r="16" spans="1:45" s="49" customFormat="1" ht="15" thickBot="1">
      <c r="A16" s="59" t="s">
        <v>290</v>
      </c>
      <c r="B16" s="64" t="s">
        <v>297</v>
      </c>
      <c r="C16" s="54">
        <f>SUM(C3:C15)</f>
        <v>147</v>
      </c>
      <c r="D16" s="55">
        <f>SUM(D3:D15)</f>
        <v>21</v>
      </c>
      <c r="E16" s="55">
        <f>SUM(E3:E15)</f>
        <v>1</v>
      </c>
      <c r="F16" s="56">
        <f t="shared" si="0"/>
        <v>0.8698224852071006</v>
      </c>
      <c r="G16" s="54">
        <f>SUM(G3:G15)</f>
        <v>136</v>
      </c>
      <c r="H16" s="55">
        <f>SUM(H3:H15)</f>
        <v>46</v>
      </c>
      <c r="I16" s="55">
        <f>SUM(I3:I15)</f>
        <v>13</v>
      </c>
      <c r="J16" s="56">
        <f t="shared" si="1"/>
        <v>0.6974358974358974</v>
      </c>
      <c r="K16" s="54">
        <f>SUM(K3:K15)</f>
        <v>86</v>
      </c>
      <c r="L16" s="55">
        <f>SUM(L3:L15)</f>
        <v>16</v>
      </c>
      <c r="M16" s="55">
        <f>SUM(M3:M15)</f>
        <v>2</v>
      </c>
      <c r="N16" s="56">
        <f t="shared" si="2"/>
        <v>0.8269230769230769</v>
      </c>
      <c r="O16" s="54">
        <f>SUM(O3:O15)</f>
        <v>191</v>
      </c>
      <c r="P16" s="55">
        <f>SUM(P3:P15)</f>
        <v>55</v>
      </c>
      <c r="Q16" s="55">
        <f>SUM(Q3:Q15)</f>
        <v>14</v>
      </c>
      <c r="R16" s="56">
        <f t="shared" si="3"/>
        <v>0.7346153846153847</v>
      </c>
      <c r="S16" s="54">
        <f>SUM(S3:S15)</f>
        <v>23</v>
      </c>
      <c r="T16" s="55">
        <f>SUM(T3:T15)</f>
        <v>0</v>
      </c>
      <c r="U16" s="55">
        <f>SUM(U3:U15)</f>
        <v>3</v>
      </c>
      <c r="V16" s="56">
        <f t="shared" si="4"/>
        <v>0.8846153846153846</v>
      </c>
      <c r="W16" s="54">
        <f>SUM(W3:W15)</f>
        <v>47</v>
      </c>
      <c r="X16" s="55">
        <f>SUM(X3:X15)</f>
        <v>8</v>
      </c>
      <c r="Y16" s="55">
        <f>SUM(Y3:Y15)</f>
        <v>10</v>
      </c>
      <c r="Z16" s="56">
        <f t="shared" si="5"/>
        <v>0.7230769230769231</v>
      </c>
      <c r="AA16" s="54">
        <f>SUM(AA3:AA15)</f>
        <v>36</v>
      </c>
      <c r="AB16" s="55">
        <f>SUM(AB3:AB15)</f>
        <v>13</v>
      </c>
      <c r="AC16" s="55">
        <f>SUM(AC3:AC15)</f>
        <v>3</v>
      </c>
      <c r="AD16" s="56">
        <f t="shared" si="6"/>
        <v>0.6923076923076923</v>
      </c>
      <c r="AE16" s="54">
        <f>SUM(AE3:AE15)</f>
        <v>24</v>
      </c>
      <c r="AF16" s="57">
        <f>SUM(AF3:AF15)</f>
        <v>2</v>
      </c>
      <c r="AG16" s="57">
        <f>SUM(AG3:AG15)</f>
        <v>0</v>
      </c>
      <c r="AH16" s="75">
        <f t="shared" si="7"/>
        <v>0.9230769230769231</v>
      </c>
      <c r="AI16" s="58">
        <f t="shared" si="8"/>
        <v>690</v>
      </c>
      <c r="AJ16" s="1">
        <f t="shared" si="9"/>
        <v>207</v>
      </c>
      <c r="AK16" s="79">
        <f t="shared" si="10"/>
        <v>0.7692307692307693</v>
      </c>
      <c r="AP16" s="1">
        <f t="shared" si="12"/>
        <v>897</v>
      </c>
      <c r="AQ16" s="1">
        <f t="shared" si="13"/>
        <v>46</v>
      </c>
      <c r="AR16" s="1">
        <f t="shared" si="11"/>
        <v>851</v>
      </c>
      <c r="AS16" s="79">
        <f t="shared" si="14"/>
        <v>0.8108108108108109</v>
      </c>
    </row>
    <row r="17" spans="1:45" ht="55.5" thickBot="1">
      <c r="A17" s="59" t="s">
        <v>291</v>
      </c>
      <c r="B17" s="60" t="s">
        <v>19</v>
      </c>
      <c r="C17" s="61">
        <f>COUNTIF('Answers RR only'!$P$3:$P$16,"Retain")</f>
        <v>11</v>
      </c>
      <c r="D17" s="62">
        <f>COUNTIF('Answers RR only'!$P$3:$P$16,"Remove")</f>
        <v>3</v>
      </c>
      <c r="E17" s="62">
        <f>COUNTBLANK('Answers RR only'!$P$3:$P$16)</f>
        <v>0</v>
      </c>
      <c r="F17" s="63">
        <f t="shared" si="0"/>
        <v>0.7857142857142857</v>
      </c>
      <c r="G17" s="61">
        <f>COUNTIF('Answers RR only'!$P$17:$P$31,"Retain")</f>
        <v>11</v>
      </c>
      <c r="H17" s="62">
        <f>COUNTIF('Answers RR only'!$P$17:$P$31,"Remove")</f>
        <v>3</v>
      </c>
      <c r="I17" s="62">
        <f>COUNTIF('Answers RR only'!$P$17:$P$31,"")</f>
        <v>1</v>
      </c>
      <c r="J17" s="63">
        <f t="shared" si="1"/>
        <v>0.7333333333333333</v>
      </c>
      <c r="K17" s="61">
        <f>COUNTIF('Answers RR only'!$P$32:$P$39,"Retain")</f>
        <v>7</v>
      </c>
      <c r="L17" s="62">
        <f>COUNTIF('Answers RR only'!$P$32:$P$39,"Remove")</f>
        <v>1</v>
      </c>
      <c r="M17" s="62">
        <f>COUNTIF('Answers RR only'!$P$32:$P$39,"")</f>
        <v>0</v>
      </c>
      <c r="N17" s="63">
        <f t="shared" si="2"/>
        <v>0.875</v>
      </c>
      <c r="O17" s="61">
        <f>COUNTIF('Answers RR only'!$P$40:$P$59,"Retain")</f>
        <v>15</v>
      </c>
      <c r="P17" s="62">
        <f>COUNTIF('Answers RR only'!$P$40:$P$59,"Remove")</f>
        <v>4</v>
      </c>
      <c r="Q17" s="62">
        <f>COUNTIF('Answers RR only'!$P$40:$P$59,"")</f>
        <v>1</v>
      </c>
      <c r="R17" s="63">
        <f t="shared" si="3"/>
        <v>0.75</v>
      </c>
      <c r="S17" s="61">
        <f>COUNTIF('Answers RR only'!$P$60:$P$61,"Retain")</f>
        <v>2</v>
      </c>
      <c r="T17" s="62">
        <f>COUNTIF('Answers RR only'!$P$60:$P$61,"Remove")</f>
        <v>0</v>
      </c>
      <c r="U17" s="62">
        <f>COUNTIF('Answers RR only'!$P$60:$P$61,"")</f>
        <v>0</v>
      </c>
      <c r="V17" s="63">
        <f t="shared" si="4"/>
        <v>1</v>
      </c>
      <c r="W17" s="61">
        <f>COUNTIF('Answers RR only'!$P$62:$P$66,"Retain")</f>
        <v>3</v>
      </c>
      <c r="X17" s="62">
        <f>COUNTIF('Answers RR only'!$P$62:$P$66,"Remove")</f>
        <v>2</v>
      </c>
      <c r="Y17" s="62">
        <f>COUNTIF('Answers RR only'!$P$62:$P$66,"")</f>
        <v>0</v>
      </c>
      <c r="Z17" s="63">
        <f t="shared" si="5"/>
        <v>0.6</v>
      </c>
      <c r="AA17" s="61">
        <f>COUNTIF('Answers RR only'!$P$67:$P$70,"Retain")</f>
        <v>3</v>
      </c>
      <c r="AB17" s="62">
        <f>COUNTIF('Answers RR only'!$P$67:$P$70,"Remove")</f>
        <v>0</v>
      </c>
      <c r="AC17" s="62">
        <f>COUNTIF('Answers RR only'!$P$67:$P$70,"")</f>
        <v>1</v>
      </c>
      <c r="AD17" s="63">
        <f t="shared" si="6"/>
        <v>0.75</v>
      </c>
      <c r="AE17" s="61">
        <f>COUNTIF('Answers RR only'!$P$71:$P$72,"Retain")</f>
        <v>1</v>
      </c>
      <c r="AF17" s="62">
        <f>COUNTIF('Answers RR only'!$P$71:$P$72,"Remove")</f>
        <v>1</v>
      </c>
      <c r="AG17" s="62">
        <f>COUNTIF('Answers RR only'!$P$71:$P$72,"")</f>
        <v>0</v>
      </c>
      <c r="AH17" s="76">
        <f t="shared" si="7"/>
        <v>0.5</v>
      </c>
      <c r="AI17" s="1">
        <f t="shared" si="8"/>
        <v>53</v>
      </c>
      <c r="AJ17" s="1">
        <f t="shared" si="9"/>
        <v>17</v>
      </c>
      <c r="AK17" s="79">
        <f t="shared" si="10"/>
        <v>0.7571428571428571</v>
      </c>
      <c r="AP17" s="1">
        <f t="shared" si="12"/>
        <v>70</v>
      </c>
      <c r="AQ17" s="1">
        <f t="shared" si="13"/>
        <v>3</v>
      </c>
      <c r="AR17" s="1">
        <f t="shared" si="11"/>
        <v>67</v>
      </c>
      <c r="AS17" s="79">
        <f t="shared" si="14"/>
        <v>0.7910447761194029</v>
      </c>
    </row>
    <row r="18" spans="1:45" ht="15" thickBot="1">
      <c r="A18" s="59" t="s">
        <v>291</v>
      </c>
      <c r="B18" s="52" t="s">
        <v>20</v>
      </c>
      <c r="C18" s="53">
        <f>COUNTIF('Answers RR only'!$Q$3:$Q$16,"Retain")</f>
        <v>8</v>
      </c>
      <c r="D18" s="2">
        <f>COUNTIF('Answers RR only'!$Q$3:$Q$16,"Remove")</f>
        <v>6</v>
      </c>
      <c r="E18" s="2">
        <f>COUNTBLANK('Answers RR only'!$Q$3:$Q$16)</f>
        <v>0</v>
      </c>
      <c r="F18" s="48">
        <f t="shared" si="0"/>
        <v>0.5714285714285714</v>
      </c>
      <c r="G18" s="53">
        <f>COUNTIF('Answers RR only'!$Q$17:$Q$31,"Retain")</f>
        <v>9</v>
      </c>
      <c r="H18" s="2">
        <f>COUNTIF('Answers RR only'!$Q$17:$Q$31,"Remove")</f>
        <v>5</v>
      </c>
      <c r="I18" s="2">
        <f>COUNTIF('Answers RR only'!$Q$17:$Q$31,"")</f>
        <v>1</v>
      </c>
      <c r="J18" s="48">
        <f t="shared" si="1"/>
        <v>0.6</v>
      </c>
      <c r="K18" s="53">
        <f>COUNTIF('Answers RR only'!$Q$32:$Q$39,"Retain")</f>
        <v>5</v>
      </c>
      <c r="L18" s="2">
        <f>COUNTIF('Answers RR only'!$Q$32:$Q$39,"Remove")</f>
        <v>1</v>
      </c>
      <c r="M18" s="2">
        <f>COUNTIF('Answers RR only'!$Q$32:$Q$39,"")</f>
        <v>2</v>
      </c>
      <c r="N18" s="48">
        <f t="shared" si="2"/>
        <v>0.625</v>
      </c>
      <c r="O18" s="53">
        <f>COUNTIF('Answers RR only'!$Q$40:$Q$59,"Retain")</f>
        <v>6</v>
      </c>
      <c r="P18" s="2">
        <f>COUNTIF('Answers RR only'!$Q$40:$Q$59,"Remove")</f>
        <v>12</v>
      </c>
      <c r="Q18" s="2">
        <f>COUNTIF('Answers RR only'!$Q$40:$Q$59,"")</f>
        <v>2</v>
      </c>
      <c r="R18" s="48">
        <f t="shared" si="3"/>
        <v>0.3</v>
      </c>
      <c r="S18" s="53">
        <f>COUNTIF('Answers RR only'!$Q$60:$Q$61,"Retain")</f>
        <v>2</v>
      </c>
      <c r="T18" s="2">
        <f>COUNTIF('Answers RR only'!$Q$60:$Q$61,"Remove")</f>
        <v>0</v>
      </c>
      <c r="U18" s="2">
        <f>COUNTIF('Answers RR only'!$Q$60:$Q$61,"")</f>
        <v>0</v>
      </c>
      <c r="V18" s="48">
        <f t="shared" si="4"/>
        <v>1</v>
      </c>
      <c r="W18" s="53">
        <f>COUNTIF('Answers RR only'!$Q$62:$Q$66,"Retain")</f>
        <v>1</v>
      </c>
      <c r="X18" s="2">
        <f>COUNTIF('Answers RR only'!$Q$62:$Q$66,"Remove")</f>
        <v>2</v>
      </c>
      <c r="Y18" s="2">
        <f>COUNTIF('Answers RR only'!$Q$62:$Q$66,"")</f>
        <v>2</v>
      </c>
      <c r="Z18" s="48">
        <f t="shared" si="5"/>
        <v>0.2</v>
      </c>
      <c r="AA18" s="53">
        <f>COUNTIF('Answers RR only'!$Q$67:$Q$70,"Retain")</f>
        <v>2</v>
      </c>
      <c r="AB18" s="2">
        <f>COUNTIF('Answers RR only'!$Q$67:$Q$70,"Remove")</f>
        <v>1</v>
      </c>
      <c r="AC18" s="2">
        <f>COUNTIF('Answers RR only'!$Q$67:$Q$70,"")</f>
        <v>1</v>
      </c>
      <c r="AD18" s="48">
        <f t="shared" si="6"/>
        <v>0.5</v>
      </c>
      <c r="AE18" s="53">
        <f>COUNTIF('Answers RR only'!$Q$71:$Q$72,"Retain")</f>
        <v>1</v>
      </c>
      <c r="AF18" s="2">
        <f>COUNTIF('Answers RR only'!$Q$71:$Q$72,"Remove")</f>
        <v>1</v>
      </c>
      <c r="AG18" s="2">
        <f>COUNTIF('Answers RR only'!$Q$71:$Q$72,"")</f>
        <v>0</v>
      </c>
      <c r="AH18" s="77">
        <f t="shared" si="7"/>
        <v>0.5</v>
      </c>
      <c r="AI18" s="1">
        <f t="shared" si="8"/>
        <v>34</v>
      </c>
      <c r="AJ18" s="1">
        <f t="shared" si="9"/>
        <v>36</v>
      </c>
      <c r="AK18" s="79">
        <f t="shared" si="10"/>
        <v>0.4857142857142857</v>
      </c>
      <c r="AP18" s="1">
        <f t="shared" si="12"/>
        <v>70</v>
      </c>
      <c r="AQ18" s="1">
        <f t="shared" si="13"/>
        <v>8</v>
      </c>
      <c r="AR18" s="1">
        <f t="shared" si="11"/>
        <v>62</v>
      </c>
      <c r="AS18" s="79">
        <f t="shared" si="14"/>
        <v>0.5483870967741935</v>
      </c>
    </row>
    <row r="19" spans="1:45" ht="22.5" thickBot="1">
      <c r="A19" s="59" t="s">
        <v>291</v>
      </c>
      <c r="B19" s="52" t="s">
        <v>21</v>
      </c>
      <c r="C19" s="53">
        <f>COUNTIF('Answers RR only'!$R$3:$R$16,"Retain")</f>
        <v>8</v>
      </c>
      <c r="D19" s="2">
        <f>COUNTIF('Answers RR only'!$R$3:$R$16,"Remove")</f>
        <v>5</v>
      </c>
      <c r="E19" s="2">
        <f>COUNTBLANK('Answers RR only'!$R$3:$R$16)</f>
        <v>1</v>
      </c>
      <c r="F19" s="48">
        <f t="shared" si="0"/>
        <v>0.5714285714285714</v>
      </c>
      <c r="G19" s="53">
        <f>COUNTIF('Answers RR only'!$R$17:$R$31,"Retain")</f>
        <v>9</v>
      </c>
      <c r="H19" s="2">
        <f>COUNTIF('Answers RR only'!$R$17:$R$31,"Remove")</f>
        <v>5</v>
      </c>
      <c r="I19" s="2">
        <f>COUNTIF('Answers RR only'!$R$17:$R$31,"")</f>
        <v>1</v>
      </c>
      <c r="J19" s="48">
        <f t="shared" si="1"/>
        <v>0.6</v>
      </c>
      <c r="K19" s="53">
        <f>COUNTIF('Answers RR only'!$R$32:$R$39,"Retain")</f>
        <v>4</v>
      </c>
      <c r="L19" s="2">
        <f>COUNTIF('Answers RR only'!$R$32:$R$39,"Remove")</f>
        <v>3</v>
      </c>
      <c r="M19" s="2">
        <f>COUNTIF('Answers RR only'!$R$32:$R$39,"")</f>
        <v>1</v>
      </c>
      <c r="N19" s="48">
        <f t="shared" si="2"/>
        <v>0.5</v>
      </c>
      <c r="O19" s="53">
        <f>COUNTIF('Answers RR only'!$R$40:$R$59,"Retain")</f>
        <v>8</v>
      </c>
      <c r="P19" s="2">
        <f>COUNTIF('Answers RR only'!$R$40:$R$59,"Remove")</f>
        <v>11</v>
      </c>
      <c r="Q19" s="2">
        <f>COUNTIF('Answers RR only'!$R$40:$R$59,"")</f>
        <v>1</v>
      </c>
      <c r="R19" s="48">
        <f t="shared" si="3"/>
        <v>0.4</v>
      </c>
      <c r="S19" s="53">
        <f>COUNTIF('Answers RR only'!$R$60:$R$61,"Retain")</f>
        <v>2</v>
      </c>
      <c r="T19" s="2">
        <f>COUNTIF('Answers RR only'!$R$60:$R$61,"Remove")</f>
        <v>0</v>
      </c>
      <c r="U19" s="2">
        <f>COUNTIF('Answers RR only'!$R$60:$R$61,"")</f>
        <v>0</v>
      </c>
      <c r="V19" s="48">
        <f t="shared" si="4"/>
        <v>1</v>
      </c>
      <c r="W19" s="53">
        <f>COUNTIF('Answers RR only'!$R$62:$R$66,"Retain")</f>
        <v>2</v>
      </c>
      <c r="X19" s="2">
        <f>COUNTIF('Answers RR only'!$R$62:$R$66,"Remove")</f>
        <v>2</v>
      </c>
      <c r="Y19" s="2">
        <f>COUNTIF('Answers RR only'!$R$62:$R$66,"")</f>
        <v>1</v>
      </c>
      <c r="Z19" s="48">
        <f t="shared" si="5"/>
        <v>0.4</v>
      </c>
      <c r="AA19" s="53">
        <f>COUNTIF('Answers RR only'!$R$67:$R$70,"Retain")</f>
        <v>3</v>
      </c>
      <c r="AB19" s="2">
        <f>COUNTIF('Answers RR only'!$R$67:$R$70,"Remove")</f>
        <v>0</v>
      </c>
      <c r="AC19" s="2">
        <f>COUNTIF('Answers RR only'!$R$67:$R$70,"")</f>
        <v>1</v>
      </c>
      <c r="AD19" s="48">
        <f t="shared" si="6"/>
        <v>0.75</v>
      </c>
      <c r="AE19" s="53">
        <f>COUNTIF('Answers RR only'!$R$71:$R$72,"Retain")</f>
        <v>0</v>
      </c>
      <c r="AF19" s="2">
        <f>COUNTIF('Answers RR only'!$R$71:$R$72,"Remove")</f>
        <v>2</v>
      </c>
      <c r="AG19" s="2">
        <f>COUNTIF('Answers RR only'!$R$71:$R$72,"")</f>
        <v>0</v>
      </c>
      <c r="AH19" s="77">
        <f t="shared" si="7"/>
        <v>0</v>
      </c>
      <c r="AI19" s="1">
        <f t="shared" si="8"/>
        <v>36</v>
      </c>
      <c r="AJ19" s="1">
        <f t="shared" si="9"/>
        <v>34</v>
      </c>
      <c r="AK19" s="79">
        <f t="shared" si="10"/>
        <v>0.5142857142857142</v>
      </c>
      <c r="AP19" s="1">
        <f t="shared" si="12"/>
        <v>70</v>
      </c>
      <c r="AQ19" s="1">
        <f t="shared" si="13"/>
        <v>6</v>
      </c>
      <c r="AR19" s="1">
        <f t="shared" si="11"/>
        <v>64</v>
      </c>
      <c r="AS19" s="79">
        <f t="shared" si="14"/>
        <v>0.5625</v>
      </c>
    </row>
    <row r="20" spans="1:45" ht="22.5" thickBot="1">
      <c r="A20" s="59" t="s">
        <v>291</v>
      </c>
      <c r="B20" s="52" t="s">
        <v>22</v>
      </c>
      <c r="C20" s="53">
        <f>COUNTIF('Answers RR only'!$S$3:$S$16,"Retain")</f>
        <v>6</v>
      </c>
      <c r="D20" s="2">
        <f>COUNTIF('Answers RR only'!$S$3:$S$16,"Remove")</f>
        <v>8</v>
      </c>
      <c r="E20" s="2">
        <f>COUNTBLANK('Answers RR only'!$S$3:$S$16)</f>
        <v>0</v>
      </c>
      <c r="F20" s="48">
        <f t="shared" si="0"/>
        <v>0.42857142857142855</v>
      </c>
      <c r="G20" s="53">
        <f>COUNTIF('Answers RR only'!$S$17:$S$31,"Retain")</f>
        <v>10</v>
      </c>
      <c r="H20" s="2">
        <f>COUNTIF('Answers RR only'!$S$17:$S$31,"Remove")</f>
        <v>3</v>
      </c>
      <c r="I20" s="2">
        <f>COUNTIF('Answers RR only'!$S$17:$S$31,"")</f>
        <v>2</v>
      </c>
      <c r="J20" s="48">
        <f t="shared" si="1"/>
        <v>0.6666666666666666</v>
      </c>
      <c r="K20" s="53">
        <f>COUNTIF('Answers RR only'!$S$32:$S$39,"Retain")</f>
        <v>5</v>
      </c>
      <c r="L20" s="2">
        <f>COUNTIF('Answers RR only'!$S$32:$S$39,"Remove")</f>
        <v>2</v>
      </c>
      <c r="M20" s="2">
        <f>COUNTIF('Answers RR only'!$S$32:$S$39,"")</f>
        <v>1</v>
      </c>
      <c r="N20" s="48">
        <f t="shared" si="2"/>
        <v>0.625</v>
      </c>
      <c r="O20" s="53">
        <f>COUNTIF('Answers RR only'!$S$40:$S$59,"Retain")</f>
        <v>8</v>
      </c>
      <c r="P20" s="2">
        <f>COUNTIF('Answers RR only'!$S$40:$S$59,"Remove")</f>
        <v>11</v>
      </c>
      <c r="Q20" s="2">
        <f>COUNTIF('Answers RR only'!$S$40:$S$59,"")</f>
        <v>1</v>
      </c>
      <c r="R20" s="48">
        <f t="shared" si="3"/>
        <v>0.4</v>
      </c>
      <c r="S20" s="53">
        <f>COUNTIF('Answers RR only'!$S$60:$S$61,"Retain")</f>
        <v>2</v>
      </c>
      <c r="T20" s="2">
        <f>COUNTIF('Answers RR only'!$S$60:$S$61,"Remove")</f>
        <v>0</v>
      </c>
      <c r="U20" s="2">
        <f>COUNTIF('Answers RR only'!$S$60:$S$61,"")</f>
        <v>0</v>
      </c>
      <c r="V20" s="48">
        <f t="shared" si="4"/>
        <v>1</v>
      </c>
      <c r="W20" s="53">
        <f>COUNTIF('Answers RR only'!$S$62:$S$66,"Retain")</f>
        <v>2</v>
      </c>
      <c r="X20" s="2">
        <f>COUNTIF('Answers RR only'!$S$62:$S$66,"Remove")</f>
        <v>3</v>
      </c>
      <c r="Y20" s="2">
        <f>COUNTIF('Answers RR only'!$S$62:$S$66,"")</f>
        <v>0</v>
      </c>
      <c r="Z20" s="48">
        <f t="shared" si="5"/>
        <v>0.4</v>
      </c>
      <c r="AA20" s="53">
        <f>COUNTIF('Answers RR only'!$S$67:$S$70,"Retain")</f>
        <v>2</v>
      </c>
      <c r="AB20" s="2">
        <f>COUNTIF('Answers RR only'!$S$67:$S$70,"Remove")</f>
        <v>0</v>
      </c>
      <c r="AC20" s="2">
        <f>COUNTIF('Answers RR only'!$S$67:$S$70,"")</f>
        <v>2</v>
      </c>
      <c r="AD20" s="48">
        <f t="shared" si="6"/>
        <v>0.5</v>
      </c>
      <c r="AE20" s="53">
        <f>COUNTIF('Answers RR only'!$S$71:$S$72,"Retain")</f>
        <v>1</v>
      </c>
      <c r="AF20" s="2">
        <f>COUNTIF('Answers RR only'!$S$71:$S$72,"Remove")</f>
        <v>1</v>
      </c>
      <c r="AG20" s="2">
        <f>COUNTIF('Answers RR only'!$S$71:$S$72,"")</f>
        <v>0</v>
      </c>
      <c r="AH20" s="77">
        <f t="shared" si="7"/>
        <v>0.5</v>
      </c>
      <c r="AI20" s="1">
        <f t="shared" si="8"/>
        <v>36</v>
      </c>
      <c r="AJ20" s="1">
        <f t="shared" si="9"/>
        <v>34</v>
      </c>
      <c r="AK20" s="79">
        <f t="shared" si="10"/>
        <v>0.5142857142857142</v>
      </c>
      <c r="AP20" s="1">
        <f t="shared" si="12"/>
        <v>70</v>
      </c>
      <c r="AQ20" s="1">
        <f t="shared" si="13"/>
        <v>6</v>
      </c>
      <c r="AR20" s="1">
        <f t="shared" si="11"/>
        <v>64</v>
      </c>
      <c r="AS20" s="79">
        <f t="shared" si="14"/>
        <v>0.5625</v>
      </c>
    </row>
    <row r="21" spans="1:45" ht="45" thickBot="1">
      <c r="A21" s="59" t="s">
        <v>291</v>
      </c>
      <c r="B21" s="52" t="s">
        <v>23</v>
      </c>
      <c r="C21" s="53">
        <f>COUNTIF('Answers RR only'!$T$3:$T$16,"Retain")</f>
        <v>11</v>
      </c>
      <c r="D21" s="2">
        <f>COUNTIF('Answers RR only'!$T$3:$T$16,"Remove")</f>
        <v>3</v>
      </c>
      <c r="E21" s="2">
        <f>COUNTBLANK('Answers RR only'!$T$3:$T$16)</f>
        <v>0</v>
      </c>
      <c r="F21" s="48">
        <f t="shared" si="0"/>
        <v>0.7857142857142857</v>
      </c>
      <c r="G21" s="53">
        <f>COUNTIF('Answers RR only'!$T$17:$T$31,"Retain")</f>
        <v>11</v>
      </c>
      <c r="H21" s="2">
        <f>COUNTIF('Answers RR only'!$T$17:$T$31,"Remove")</f>
        <v>3</v>
      </c>
      <c r="I21" s="2">
        <f>COUNTIF('Answers RR only'!$T$17:$T$31,"")</f>
        <v>1</v>
      </c>
      <c r="J21" s="48">
        <f t="shared" si="1"/>
        <v>0.7333333333333333</v>
      </c>
      <c r="K21" s="53">
        <f>COUNTIF('Answers RR only'!$T$32:$T$39,"Retain")</f>
        <v>6</v>
      </c>
      <c r="L21" s="2">
        <f>COUNTIF('Answers RR only'!$T$32:$T$39,"Remove")</f>
        <v>1</v>
      </c>
      <c r="M21" s="2">
        <f>COUNTIF('Answers RR only'!$T$32:$T$39,"")</f>
        <v>1</v>
      </c>
      <c r="N21" s="48">
        <f t="shared" si="2"/>
        <v>0.75</v>
      </c>
      <c r="O21" s="53">
        <f>COUNTIF('Answers RR only'!$T$40:$T$59,"Retain")</f>
        <v>13</v>
      </c>
      <c r="P21" s="2">
        <f>COUNTIF('Answers RR only'!$T$40:$T$59,"Remove")</f>
        <v>6</v>
      </c>
      <c r="Q21" s="2">
        <f>COUNTIF('Answers RR only'!$T$40:$T$59,"")</f>
        <v>1</v>
      </c>
      <c r="R21" s="48">
        <f t="shared" si="3"/>
        <v>0.65</v>
      </c>
      <c r="S21" s="53">
        <f>COUNTIF('Answers RR only'!$T$60:$T$61,"Retain")</f>
        <v>2</v>
      </c>
      <c r="T21" s="2">
        <f>COUNTIF('Answers RR only'!$T$60:$T$61,"Remove")</f>
        <v>0</v>
      </c>
      <c r="U21" s="2">
        <f>COUNTIF('Answers RR only'!$T$60:$T$61,"")</f>
        <v>0</v>
      </c>
      <c r="V21" s="48">
        <f t="shared" si="4"/>
        <v>1</v>
      </c>
      <c r="W21" s="53">
        <f>COUNTIF('Answers RR only'!$T$62:$T$66,"Retain")</f>
        <v>2</v>
      </c>
      <c r="X21" s="2">
        <f>COUNTIF('Answers RR only'!$T$62:$T$66,"Remove")</f>
        <v>2</v>
      </c>
      <c r="Y21" s="2">
        <f>COUNTIF('Answers RR only'!$T$62:$T$66,"")</f>
        <v>1</v>
      </c>
      <c r="Z21" s="48">
        <f t="shared" si="5"/>
        <v>0.4</v>
      </c>
      <c r="AA21" s="53">
        <f>COUNTIF('Answers RR only'!$T$67:$T$70,"Retain")</f>
        <v>2</v>
      </c>
      <c r="AB21" s="2">
        <f>COUNTIF('Answers RR only'!$T$67:$T$70,"Remove")</f>
        <v>1</v>
      </c>
      <c r="AC21" s="2">
        <f>COUNTIF('Answers RR only'!$T$67:$T$70,"")</f>
        <v>1</v>
      </c>
      <c r="AD21" s="48">
        <f t="shared" si="6"/>
        <v>0.5</v>
      </c>
      <c r="AE21" s="53">
        <f>COUNTIF('Answers RR only'!$T$71:$T$72,"Retain")</f>
        <v>2</v>
      </c>
      <c r="AF21" s="2">
        <f>COUNTIF('Answers RR only'!$T$71:$T$72,"Remove")</f>
        <v>0</v>
      </c>
      <c r="AG21" s="2">
        <f>COUNTIF('Answers RR only'!$T$71:$T$72,"")</f>
        <v>0</v>
      </c>
      <c r="AH21" s="77">
        <f t="shared" si="7"/>
        <v>1</v>
      </c>
      <c r="AI21" s="1">
        <f t="shared" si="8"/>
        <v>49</v>
      </c>
      <c r="AJ21" s="1">
        <f t="shared" si="9"/>
        <v>21</v>
      </c>
      <c r="AK21" s="79">
        <f t="shared" si="10"/>
        <v>0.7</v>
      </c>
      <c r="AP21" s="1">
        <f t="shared" si="12"/>
        <v>70</v>
      </c>
      <c r="AQ21" s="1">
        <f t="shared" si="13"/>
        <v>5</v>
      </c>
      <c r="AR21" s="1">
        <f t="shared" si="11"/>
        <v>65</v>
      </c>
      <c r="AS21" s="79">
        <f t="shared" si="14"/>
        <v>0.7538461538461538</v>
      </c>
    </row>
    <row r="22" spans="1:45" ht="45" thickBot="1">
      <c r="A22" s="59" t="s">
        <v>291</v>
      </c>
      <c r="B22" s="52" t="s">
        <v>24</v>
      </c>
      <c r="C22" s="53">
        <f>COUNTIF('Answers RR only'!$U$3:$U$16,"Retain")</f>
        <v>10</v>
      </c>
      <c r="D22" s="2">
        <f>COUNTIF('Answers RR only'!$U$3:$U$16,"Remove")</f>
        <v>4</v>
      </c>
      <c r="E22" s="2">
        <f>COUNTBLANK('Answers RR only'!$U$3:$U$16)</f>
        <v>0</v>
      </c>
      <c r="F22" s="48">
        <f t="shared" si="0"/>
        <v>0.7142857142857143</v>
      </c>
      <c r="G22" s="53">
        <f>COUNTIF('Answers RR only'!$U$17:$U$31,"Retain")</f>
        <v>10</v>
      </c>
      <c r="H22" s="2">
        <f>COUNTIF('Answers RR only'!$U$17:$U$31,"Remove")</f>
        <v>3</v>
      </c>
      <c r="I22" s="2">
        <f>COUNTIF('Answers RR only'!$U$17:$U$31,"")</f>
        <v>2</v>
      </c>
      <c r="J22" s="48">
        <f t="shared" si="1"/>
        <v>0.6666666666666666</v>
      </c>
      <c r="K22" s="53">
        <f>COUNTIF('Answers RR only'!$U$32:$U$39,"Retain")</f>
        <v>5</v>
      </c>
      <c r="L22" s="2">
        <f>COUNTIF('Answers RR only'!$U$32:$U$39,"Remove")</f>
        <v>2</v>
      </c>
      <c r="M22" s="2">
        <f>COUNTIF('Answers RR only'!$U$32:$U$39,"")</f>
        <v>1</v>
      </c>
      <c r="N22" s="48">
        <f t="shared" si="2"/>
        <v>0.625</v>
      </c>
      <c r="O22" s="53">
        <f>COUNTIF('Answers RR only'!$U$40:$U$59,"Retain")</f>
        <v>13</v>
      </c>
      <c r="P22" s="2">
        <f>COUNTIF('Answers RR only'!$U$40:$U$59,"Remove")</f>
        <v>6</v>
      </c>
      <c r="Q22" s="2">
        <f>COUNTIF('Answers RR only'!$U$40:$U$59,"")</f>
        <v>1</v>
      </c>
      <c r="R22" s="48">
        <f t="shared" si="3"/>
        <v>0.65</v>
      </c>
      <c r="S22" s="53">
        <f>COUNTIF('Answers RR only'!$U$60:$U$61,"Retain")</f>
        <v>2</v>
      </c>
      <c r="T22" s="2">
        <f>COUNTIF('Answers RR only'!$U$60:$U$61,"Remove")</f>
        <v>0</v>
      </c>
      <c r="U22" s="2">
        <f>COUNTIF('Answers RR only'!$U$60:$U$61,"")</f>
        <v>0</v>
      </c>
      <c r="V22" s="48">
        <f t="shared" si="4"/>
        <v>1</v>
      </c>
      <c r="W22" s="53">
        <f>COUNTIF('Answers RR only'!$U$62:$U$66,"Retain")</f>
        <v>3</v>
      </c>
      <c r="X22" s="2">
        <f>COUNTIF('Answers RR only'!$U$62:$U$66,"Remove")</f>
        <v>2</v>
      </c>
      <c r="Y22" s="2">
        <f>COUNTIF('Answers RR only'!$U$62:$U$66,"")</f>
        <v>0</v>
      </c>
      <c r="Z22" s="48">
        <f t="shared" si="5"/>
        <v>0.6</v>
      </c>
      <c r="AA22" s="53">
        <f>COUNTIF('Answers RR only'!$U$67:$U$70,"Retain")</f>
        <v>2</v>
      </c>
      <c r="AB22" s="2">
        <f>COUNTIF('Answers RR only'!$U$67:$U$70,"Remove")</f>
        <v>1</v>
      </c>
      <c r="AC22" s="2">
        <f>COUNTIF('Answers RR only'!$U$67:$U$70,"")</f>
        <v>1</v>
      </c>
      <c r="AD22" s="48">
        <f t="shared" si="6"/>
        <v>0.5</v>
      </c>
      <c r="AE22" s="53">
        <f>COUNTIF('Answers RR only'!$U$71:$U$72,"Retain")</f>
        <v>1</v>
      </c>
      <c r="AF22" s="2">
        <f>COUNTIF('Answers RR only'!$U$71:$U$72,"Remove")</f>
        <v>1</v>
      </c>
      <c r="AG22" s="2">
        <f>COUNTIF('Answers RR only'!$U$71:$U$72,"")</f>
        <v>0</v>
      </c>
      <c r="AH22" s="77">
        <f t="shared" si="7"/>
        <v>0.5</v>
      </c>
      <c r="AI22" s="1">
        <f t="shared" si="8"/>
        <v>46</v>
      </c>
      <c r="AJ22" s="1">
        <f t="shared" si="9"/>
        <v>24</v>
      </c>
      <c r="AK22" s="79">
        <f t="shared" si="10"/>
        <v>0.6571428571428571</v>
      </c>
      <c r="AP22" s="1">
        <f t="shared" si="12"/>
        <v>70</v>
      </c>
      <c r="AQ22" s="1">
        <f t="shared" si="13"/>
        <v>5</v>
      </c>
      <c r="AR22" s="1">
        <f t="shared" si="11"/>
        <v>65</v>
      </c>
      <c r="AS22" s="79">
        <f t="shared" si="14"/>
        <v>0.7076923076923077</v>
      </c>
    </row>
    <row r="23" spans="1:45" ht="33.75" thickBot="1">
      <c r="A23" s="59" t="s">
        <v>291</v>
      </c>
      <c r="B23" s="52" t="s">
        <v>25</v>
      </c>
      <c r="C23" s="53">
        <f>COUNTIF('Answers RR only'!$V$3:$V$16,"Retain")</f>
        <v>8</v>
      </c>
      <c r="D23" s="2">
        <f>COUNTIF('Answers RR only'!$V$3:$V$16,"Remove")</f>
        <v>6</v>
      </c>
      <c r="E23" s="2">
        <f>COUNTBLANK('Answers RR only'!$V$3:$V$16)</f>
        <v>0</v>
      </c>
      <c r="F23" s="48">
        <f t="shared" si="0"/>
        <v>0.5714285714285714</v>
      </c>
      <c r="G23" s="53">
        <f>COUNTIF('Answers RR only'!$V$17:$V$31,"Retain")</f>
        <v>6</v>
      </c>
      <c r="H23" s="2">
        <f>COUNTIF('Answers RR only'!$V$17:$V$31,"Remove")</f>
        <v>8</v>
      </c>
      <c r="I23" s="2">
        <f>COUNTIF('Answers RR only'!$V$17:$V$31,"")</f>
        <v>1</v>
      </c>
      <c r="J23" s="48">
        <f t="shared" si="1"/>
        <v>0.4</v>
      </c>
      <c r="K23" s="53">
        <f>COUNTIF('Answers RR only'!$V$32:$V$39,"Retain")</f>
        <v>5</v>
      </c>
      <c r="L23" s="2">
        <f>COUNTIF('Answers RR only'!$V$32:$V$39,"Remove")</f>
        <v>3</v>
      </c>
      <c r="M23" s="2">
        <f>COUNTIF('Answers RR only'!$V$32:$V$39,"")</f>
        <v>0</v>
      </c>
      <c r="N23" s="48">
        <f t="shared" si="2"/>
        <v>0.625</v>
      </c>
      <c r="O23" s="53">
        <f>COUNTIF('Answers RR only'!$V$40:$V$59,"Retain")</f>
        <v>10</v>
      </c>
      <c r="P23" s="2">
        <f>COUNTIF('Answers RR only'!$V$40:$V$59,"Remove")</f>
        <v>8</v>
      </c>
      <c r="Q23" s="2">
        <f>COUNTIF('Answers RR only'!$V$40:$V$59,"")</f>
        <v>2</v>
      </c>
      <c r="R23" s="48">
        <f t="shared" si="3"/>
        <v>0.5</v>
      </c>
      <c r="S23" s="53">
        <f>COUNTIF('Answers RR only'!$V$60:$V$61,"Retain")</f>
        <v>2</v>
      </c>
      <c r="T23" s="2">
        <f>COUNTIF('Answers RR only'!$V$60:$V$61,"Remove")</f>
        <v>0</v>
      </c>
      <c r="U23" s="2">
        <f>COUNTIF('Answers RR only'!$V$60:$V$61,"")</f>
        <v>0</v>
      </c>
      <c r="V23" s="48">
        <f t="shared" si="4"/>
        <v>1</v>
      </c>
      <c r="W23" s="53">
        <f>COUNTIF('Answers RR only'!$V$62:$V$66,"Retain")</f>
        <v>3</v>
      </c>
      <c r="X23" s="2">
        <f>COUNTIF('Answers RR only'!$V$62:$V$66,"Remove")</f>
        <v>0</v>
      </c>
      <c r="Y23" s="2">
        <f>COUNTIF('Answers RR only'!$V$62:$V$66,"")</f>
        <v>2</v>
      </c>
      <c r="Z23" s="48">
        <f t="shared" si="5"/>
        <v>0.6</v>
      </c>
      <c r="AA23" s="53">
        <f>COUNTIF('Answers RR only'!$V$67:$V$70,"Retain")</f>
        <v>1</v>
      </c>
      <c r="AB23" s="2">
        <f>COUNTIF('Answers RR only'!$V$67:$V$70,"Remove")</f>
        <v>0</v>
      </c>
      <c r="AC23" s="2">
        <f>COUNTIF('Answers RR only'!$V$67:$V$70,"")</f>
        <v>3</v>
      </c>
      <c r="AD23" s="48">
        <f t="shared" si="6"/>
        <v>0.25</v>
      </c>
      <c r="AE23" s="53">
        <f>COUNTIF('Answers RR only'!$V$71:$V$72,"Retain")</f>
        <v>2</v>
      </c>
      <c r="AF23" s="2">
        <f>COUNTIF('Answers RR only'!$V$71:$V$72,"Remove")</f>
        <v>0</v>
      </c>
      <c r="AG23" s="2">
        <f>COUNTIF('Answers RR only'!$V$71:$V$72,"")</f>
        <v>0</v>
      </c>
      <c r="AH23" s="77">
        <f t="shared" si="7"/>
        <v>1</v>
      </c>
      <c r="AI23" s="1">
        <f t="shared" si="8"/>
        <v>37</v>
      </c>
      <c r="AJ23" s="1">
        <f t="shared" si="9"/>
        <v>33</v>
      </c>
      <c r="AK23" s="79">
        <f t="shared" si="10"/>
        <v>0.5285714285714286</v>
      </c>
      <c r="AP23" s="1">
        <f t="shared" si="12"/>
        <v>70</v>
      </c>
      <c r="AQ23" s="1">
        <f t="shared" si="13"/>
        <v>8</v>
      </c>
      <c r="AR23" s="1">
        <f t="shared" si="11"/>
        <v>62</v>
      </c>
      <c r="AS23" s="79">
        <f t="shared" si="14"/>
        <v>0.5967741935483871</v>
      </c>
    </row>
    <row r="24" spans="1:45" ht="45" thickBot="1">
      <c r="A24" s="59" t="s">
        <v>291</v>
      </c>
      <c r="B24" s="52" t="s">
        <v>26</v>
      </c>
      <c r="C24" s="53">
        <f>COUNTIF('Answers RR only'!$W$3:$W$16,"Retain")</f>
        <v>7</v>
      </c>
      <c r="D24" s="2">
        <f>COUNTIF('Answers RR only'!$W$3:$W$16,"Remove")</f>
        <v>6</v>
      </c>
      <c r="E24" s="2">
        <f>COUNTBLANK('Answers RR only'!$W$3:$W$16)</f>
        <v>1</v>
      </c>
      <c r="F24" s="48">
        <f t="shared" si="0"/>
        <v>0.5</v>
      </c>
      <c r="G24" s="53">
        <f>COUNTIF('Answers RR only'!$W$17:$W$31,"Retain")</f>
        <v>8</v>
      </c>
      <c r="H24" s="2">
        <f>COUNTIF('Answers RR only'!$W$17:$W$31,"Remove")</f>
        <v>4</v>
      </c>
      <c r="I24" s="2">
        <f>COUNTIF('Answers RR only'!$W$17:$W$31,"")</f>
        <v>3</v>
      </c>
      <c r="J24" s="48">
        <f t="shared" si="1"/>
        <v>0.5333333333333333</v>
      </c>
      <c r="K24" s="53">
        <f>COUNTIF('Answers RR only'!$W$32:$W$39,"Retain")</f>
        <v>5</v>
      </c>
      <c r="L24" s="2">
        <f>COUNTIF('Answers RR only'!$W$32:$W$39,"Remove")</f>
        <v>3</v>
      </c>
      <c r="M24" s="2">
        <f>COUNTIF('Answers RR only'!$W$32:$W$39,"")</f>
        <v>0</v>
      </c>
      <c r="N24" s="48">
        <f t="shared" si="2"/>
        <v>0.625</v>
      </c>
      <c r="O24" s="53">
        <f>COUNTIF('Answers RR only'!$W$40:$W$59,"Retain")</f>
        <v>9</v>
      </c>
      <c r="P24" s="2">
        <f>COUNTIF('Answers RR only'!$W$40:$W$59,"Remove")</f>
        <v>6</v>
      </c>
      <c r="Q24" s="2">
        <f>COUNTIF('Answers RR only'!$W$40:$W$59,"")</f>
        <v>5</v>
      </c>
      <c r="R24" s="48">
        <f t="shared" si="3"/>
        <v>0.45</v>
      </c>
      <c r="S24" s="53">
        <f>COUNTIF('Answers RR only'!$W$60:$W$61,"Retain")</f>
        <v>2</v>
      </c>
      <c r="T24" s="2">
        <f>COUNTIF('Answers RR only'!$W$60:$W$61,"Remove")</f>
        <v>0</v>
      </c>
      <c r="U24" s="2">
        <f>COUNTIF('Answers RR only'!$W$60:$W$61,"")</f>
        <v>0</v>
      </c>
      <c r="V24" s="48">
        <f t="shared" si="4"/>
        <v>1</v>
      </c>
      <c r="W24" s="53">
        <f>COUNTIF('Answers RR only'!$W$62:$W$66,"Retain")</f>
        <v>0</v>
      </c>
      <c r="X24" s="2">
        <f>COUNTIF('Answers RR only'!$W$62:$W$66,"Remove")</f>
        <v>2</v>
      </c>
      <c r="Y24" s="2">
        <f>COUNTIF('Answers RR only'!$W$62:$W$66,"")</f>
        <v>3</v>
      </c>
      <c r="Z24" s="48">
        <f t="shared" si="5"/>
        <v>0</v>
      </c>
      <c r="AA24" s="53">
        <f>COUNTIF('Answers RR only'!$W$67:$W$70,"Retain")</f>
        <v>2</v>
      </c>
      <c r="AB24" s="2">
        <f>COUNTIF('Answers RR only'!$W$67:$W$70,"Remove")</f>
        <v>0</v>
      </c>
      <c r="AC24" s="2">
        <f>COUNTIF('Answers RR only'!$W$67:$W$70,"")</f>
        <v>2</v>
      </c>
      <c r="AD24" s="48">
        <f t="shared" si="6"/>
        <v>0.5</v>
      </c>
      <c r="AE24" s="53">
        <f>COUNTIF('Answers RR only'!$W$71:$W$72,"Retain")</f>
        <v>1</v>
      </c>
      <c r="AF24" s="2">
        <f>COUNTIF('Answers RR only'!$W$71:$W$72,"Remove")</f>
        <v>1</v>
      </c>
      <c r="AG24" s="2">
        <f>COUNTIF('Answers RR only'!$W$71:$W$72,"")</f>
        <v>0</v>
      </c>
      <c r="AH24" s="77">
        <f t="shared" si="7"/>
        <v>0.5</v>
      </c>
      <c r="AI24" s="1">
        <f t="shared" si="8"/>
        <v>34</v>
      </c>
      <c r="AJ24" s="1">
        <f t="shared" si="9"/>
        <v>36</v>
      </c>
      <c r="AK24" s="79">
        <f t="shared" si="10"/>
        <v>0.4857142857142857</v>
      </c>
      <c r="AP24" s="1">
        <f t="shared" si="12"/>
        <v>70</v>
      </c>
      <c r="AQ24" s="1">
        <f t="shared" si="13"/>
        <v>14</v>
      </c>
      <c r="AR24" s="1">
        <f t="shared" si="11"/>
        <v>56</v>
      </c>
      <c r="AS24" s="79">
        <f t="shared" si="14"/>
        <v>0.6071428571428571</v>
      </c>
    </row>
    <row r="25" spans="1:45" ht="22.5" thickBot="1">
      <c r="A25" s="59" t="s">
        <v>291</v>
      </c>
      <c r="B25" s="52" t="s">
        <v>27</v>
      </c>
      <c r="C25" s="53">
        <f>COUNTIF('Answers RR only'!$X$3:$X$16,"Retain")</f>
        <v>7</v>
      </c>
      <c r="D25" s="2">
        <f>COUNTIF('Answers RR only'!$X$3:$X$16,"Remove")</f>
        <v>7</v>
      </c>
      <c r="E25" s="2">
        <f>COUNTBLANK('Answers RR only'!$X$3:$X$16)</f>
        <v>0</v>
      </c>
      <c r="F25" s="48">
        <f t="shared" si="0"/>
        <v>0.5</v>
      </c>
      <c r="G25" s="53">
        <f>COUNTIF('Answers RR only'!$X$17:$X$31,"Retain")</f>
        <v>10</v>
      </c>
      <c r="H25" s="2">
        <f>COUNTIF('Answers RR only'!$X$17:$X$31,"Remove")</f>
        <v>4</v>
      </c>
      <c r="I25" s="2">
        <f>COUNTIF('Answers RR only'!$X$17:$X$31,"")</f>
        <v>1</v>
      </c>
      <c r="J25" s="48">
        <f t="shared" si="1"/>
        <v>0.6666666666666666</v>
      </c>
      <c r="K25" s="53">
        <f>COUNTIF('Answers RR only'!$X$32:$X$39,"Retain")</f>
        <v>7</v>
      </c>
      <c r="L25" s="2">
        <f>COUNTIF('Answers RR only'!$X$32:$X$39,"Remove")</f>
        <v>1</v>
      </c>
      <c r="M25" s="2">
        <f>COUNTIF('Answers RR only'!$X$32:$X$39,"")</f>
        <v>0</v>
      </c>
      <c r="N25" s="48">
        <f t="shared" si="2"/>
        <v>0.875</v>
      </c>
      <c r="O25" s="53">
        <f>COUNTIF('Answers RR only'!$X$40:$X$59,"Retain")</f>
        <v>12</v>
      </c>
      <c r="P25" s="2">
        <f>COUNTIF('Answers RR only'!$X$40:$X$59,"Remove")</f>
        <v>6</v>
      </c>
      <c r="Q25" s="2">
        <f>COUNTIF('Answers RR only'!$X$40:$X$59,"")</f>
        <v>2</v>
      </c>
      <c r="R25" s="48">
        <f t="shared" si="3"/>
        <v>0.6</v>
      </c>
      <c r="S25" s="53">
        <f>COUNTIF('Answers RR only'!$X$60:$X$61,"Retain")</f>
        <v>2</v>
      </c>
      <c r="T25" s="2">
        <f>COUNTIF('Answers RR only'!$X$60:$X$61,"Remove")</f>
        <v>0</v>
      </c>
      <c r="U25" s="2">
        <f>COUNTIF('Answers RR only'!$X$60:$X$61,"")</f>
        <v>0</v>
      </c>
      <c r="V25" s="48">
        <f t="shared" si="4"/>
        <v>1</v>
      </c>
      <c r="W25" s="53">
        <f>COUNTIF('Answers RR only'!$X$62:$X$66,"Retain")</f>
        <v>1</v>
      </c>
      <c r="X25" s="2">
        <f>COUNTIF('Answers RR only'!$X$62:$X$66,"Remove")</f>
        <v>1</v>
      </c>
      <c r="Y25" s="2">
        <f>COUNTIF('Answers RR only'!$X$62:$X$66,"")</f>
        <v>3</v>
      </c>
      <c r="Z25" s="48">
        <f t="shared" si="5"/>
        <v>0.2</v>
      </c>
      <c r="AA25" s="53">
        <f>COUNTIF('Answers RR only'!$X$67:$X$70,"Retain")</f>
        <v>3</v>
      </c>
      <c r="AB25" s="2">
        <f>COUNTIF('Answers RR only'!$X$67:$X$70,"Remove")</f>
        <v>0</v>
      </c>
      <c r="AC25" s="2">
        <f>COUNTIF('Answers RR only'!$X$67:$X$70,"")</f>
        <v>1</v>
      </c>
      <c r="AD25" s="48">
        <f t="shared" si="6"/>
        <v>0.75</v>
      </c>
      <c r="AE25" s="53">
        <f>COUNTIF('Answers RR only'!$X$71:$X$72,"Retain")</f>
        <v>1</v>
      </c>
      <c r="AF25" s="2">
        <f>COUNTIF('Answers RR only'!$X$71:$X$72,"Remove")</f>
        <v>1</v>
      </c>
      <c r="AG25" s="2">
        <f>COUNTIF('Answers RR only'!$X$71:$X$72,"")</f>
        <v>0</v>
      </c>
      <c r="AH25" s="77">
        <f t="shared" si="7"/>
        <v>0.5</v>
      </c>
      <c r="AI25" s="1">
        <f t="shared" si="8"/>
        <v>43</v>
      </c>
      <c r="AJ25" s="1">
        <f t="shared" si="9"/>
        <v>27</v>
      </c>
      <c r="AK25" s="79">
        <f t="shared" si="10"/>
        <v>0.6142857142857143</v>
      </c>
      <c r="AP25" s="1">
        <f t="shared" si="12"/>
        <v>70</v>
      </c>
      <c r="AQ25" s="1">
        <f t="shared" si="13"/>
        <v>7</v>
      </c>
      <c r="AR25" s="1">
        <f t="shared" si="11"/>
        <v>63</v>
      </c>
      <c r="AS25" s="79">
        <f t="shared" si="14"/>
        <v>0.6825396825396826</v>
      </c>
    </row>
    <row r="26" spans="1:45" ht="22.5" thickBot="1">
      <c r="A26" s="59" t="s">
        <v>291</v>
      </c>
      <c r="B26" s="52" t="s">
        <v>28</v>
      </c>
      <c r="C26" s="53">
        <f>COUNTIF('Answers RR only'!$Y$3:$Y$16,"Retain")</f>
        <v>6</v>
      </c>
      <c r="D26" s="2">
        <f>COUNTIF('Answers RR only'!$Y$3:$Y$16,"Remove")</f>
        <v>7</v>
      </c>
      <c r="E26" s="2">
        <f>COUNTBLANK('Answers RR only'!$Y$3:$Y$16)</f>
        <v>1</v>
      </c>
      <c r="F26" s="48">
        <f t="shared" si="0"/>
        <v>0.42857142857142855</v>
      </c>
      <c r="G26" s="53">
        <f>COUNTIF('Answers RR only'!$Y$17:$Y$31,"Retain")</f>
        <v>9</v>
      </c>
      <c r="H26" s="2">
        <f>COUNTIF('Answers RR only'!$Y$17:$Y$31,"Remove")</f>
        <v>5</v>
      </c>
      <c r="I26" s="2">
        <f>COUNTIF('Answers RR only'!$Y$17:$Y$31,"")</f>
        <v>1</v>
      </c>
      <c r="J26" s="48">
        <f t="shared" si="1"/>
        <v>0.6</v>
      </c>
      <c r="K26" s="53">
        <f>COUNTIF('Answers RR only'!$Y$32:$Y$39,"Retain")</f>
        <v>7</v>
      </c>
      <c r="L26" s="2">
        <f>COUNTIF('Answers RR only'!$Y$32:$Y$39,"Remove")</f>
        <v>1</v>
      </c>
      <c r="M26" s="2">
        <f>COUNTIF('Answers RR only'!$Y$32:$Y$39,"")</f>
        <v>0</v>
      </c>
      <c r="N26" s="48">
        <f t="shared" si="2"/>
        <v>0.875</v>
      </c>
      <c r="O26" s="53">
        <f>COUNTIF('Answers RR only'!$Y$40:$Y$59,"Retain")</f>
        <v>11</v>
      </c>
      <c r="P26" s="2">
        <f>COUNTIF('Answers RR only'!$Y$40:$Y$59,"Remove")</f>
        <v>8</v>
      </c>
      <c r="Q26" s="2">
        <f>COUNTIF('Answers RR only'!$Y$40:$Y$59,"")</f>
        <v>1</v>
      </c>
      <c r="R26" s="48">
        <f t="shared" si="3"/>
        <v>0.55</v>
      </c>
      <c r="S26" s="53">
        <f>COUNTIF('Answers RR only'!$Y$60:$Y$61,"Retain")</f>
        <v>2</v>
      </c>
      <c r="T26" s="2">
        <f>COUNTIF('Answers RR only'!$Y$60:$Y$61,"Remove")</f>
        <v>0</v>
      </c>
      <c r="U26" s="2">
        <f>COUNTIF('Answers RR only'!$Y$60:$Y$61,"")</f>
        <v>0</v>
      </c>
      <c r="V26" s="48">
        <f t="shared" si="4"/>
        <v>1</v>
      </c>
      <c r="W26" s="53">
        <f>COUNTIF('Answers RR only'!$Y$62:$Y$66,"Retain")</f>
        <v>1</v>
      </c>
      <c r="X26" s="2">
        <f>COUNTIF('Answers RR only'!$Y$62:$Y$66,"Remove")</f>
        <v>1</v>
      </c>
      <c r="Y26" s="2">
        <f>COUNTIF('Answers RR only'!$Y$62:$Y$66,"")</f>
        <v>3</v>
      </c>
      <c r="Z26" s="48">
        <f t="shared" si="5"/>
        <v>0.2</v>
      </c>
      <c r="AA26" s="53">
        <f>COUNTIF('Answers RR only'!$Y$67:$Y$70,"Retain")</f>
        <v>3</v>
      </c>
      <c r="AB26" s="2">
        <f>COUNTIF('Answers RR only'!$Y$67:$Y$70,"Remove")</f>
        <v>0</v>
      </c>
      <c r="AC26" s="2">
        <f>COUNTIF('Answers RR only'!$Y$67:$Y$70,"")</f>
        <v>1</v>
      </c>
      <c r="AD26" s="48">
        <f t="shared" si="6"/>
        <v>0.75</v>
      </c>
      <c r="AE26" s="53">
        <f>COUNTIF('Answers RR only'!$Y$71:$Y$72,"Retain")</f>
        <v>1</v>
      </c>
      <c r="AF26" s="2">
        <f>COUNTIF('Answers RR only'!$Y$71:$Y$72,"Remove")</f>
        <v>1</v>
      </c>
      <c r="AG26" s="2">
        <f>COUNTIF('Answers RR only'!$Y$71:$Y$72,"")</f>
        <v>0</v>
      </c>
      <c r="AH26" s="77">
        <f t="shared" si="7"/>
        <v>0.5</v>
      </c>
      <c r="AI26" s="1">
        <f t="shared" si="8"/>
        <v>40</v>
      </c>
      <c r="AJ26" s="1">
        <f t="shared" si="9"/>
        <v>30</v>
      </c>
      <c r="AK26" s="79">
        <f t="shared" si="10"/>
        <v>0.5714285714285714</v>
      </c>
      <c r="AP26" s="1">
        <f t="shared" si="12"/>
        <v>70</v>
      </c>
      <c r="AQ26" s="1">
        <f t="shared" si="13"/>
        <v>7</v>
      </c>
      <c r="AR26" s="1">
        <f t="shared" si="11"/>
        <v>63</v>
      </c>
      <c r="AS26" s="79">
        <f t="shared" si="14"/>
        <v>0.6349206349206349</v>
      </c>
    </row>
    <row r="27" spans="1:45" ht="33.75" thickBot="1">
      <c r="A27" s="59" t="s">
        <v>291</v>
      </c>
      <c r="B27" s="52" t="s">
        <v>29</v>
      </c>
      <c r="C27" s="53">
        <f>COUNTIF('Answers RR only'!$Z$3:$Z$16,"Retain")</f>
        <v>11</v>
      </c>
      <c r="D27" s="2">
        <f>COUNTIF('Answers RR only'!$Z$3:$Z$16,"Remove")</f>
        <v>3</v>
      </c>
      <c r="E27" s="2">
        <f>COUNTBLANK('Answers RR only'!$Z$3:$Z$16)</f>
        <v>0</v>
      </c>
      <c r="F27" s="48">
        <f t="shared" si="0"/>
        <v>0.7857142857142857</v>
      </c>
      <c r="G27" s="53">
        <f>COUNTIF('Answers RR only'!$Z$17:$Z$31,"Retain")</f>
        <v>8</v>
      </c>
      <c r="H27" s="2">
        <f>COUNTIF('Answers RR only'!$Z$17:$Z$31,"Remove")</f>
        <v>6</v>
      </c>
      <c r="I27" s="2">
        <f>COUNTIF('Answers RR only'!$Z$17:$Z$31,"")</f>
        <v>1</v>
      </c>
      <c r="J27" s="48">
        <f t="shared" si="1"/>
        <v>0.5333333333333333</v>
      </c>
      <c r="K27" s="53">
        <f>COUNTIF('Answers RR only'!$Z$32:$Z$39,"Retain")</f>
        <v>6</v>
      </c>
      <c r="L27" s="2">
        <f>COUNTIF('Answers RR only'!$Z$32:$Z$39,"Remove")</f>
        <v>2</v>
      </c>
      <c r="M27" s="2">
        <f>COUNTIF('Answers RR only'!$Z$32:$Z$39,"")</f>
        <v>0</v>
      </c>
      <c r="N27" s="48">
        <f t="shared" si="2"/>
        <v>0.75</v>
      </c>
      <c r="O27" s="53">
        <f>COUNTIF('Answers RR only'!$Z$40:$Z$59,"Retain")</f>
        <v>11</v>
      </c>
      <c r="P27" s="2">
        <f>COUNTIF('Answers RR only'!$Z$40:$Z$59,"Remove")</f>
        <v>7</v>
      </c>
      <c r="Q27" s="2">
        <f>COUNTIF('Answers RR only'!$Z$40:$Z$59,"")</f>
        <v>2</v>
      </c>
      <c r="R27" s="48">
        <f t="shared" si="3"/>
        <v>0.55</v>
      </c>
      <c r="S27" s="53">
        <f>COUNTIF('Answers RR only'!$Z$60:$Z$61,"Retain")</f>
        <v>1</v>
      </c>
      <c r="T27" s="2">
        <f>COUNTIF('Answers RR only'!$Z$60:$Z$61,"Remove")</f>
        <v>0</v>
      </c>
      <c r="U27" s="2">
        <f>COUNTIF('Answers RR only'!$Z$60:$Z$61,"")</f>
        <v>1</v>
      </c>
      <c r="V27" s="48">
        <f t="shared" si="4"/>
        <v>0.5</v>
      </c>
      <c r="W27" s="53">
        <f>COUNTIF('Answers RR only'!$Z$62:$Z$66,"Retain")</f>
        <v>3</v>
      </c>
      <c r="X27" s="2">
        <f>COUNTIF('Answers RR only'!$Z$62:$Z$66,"Remove")</f>
        <v>1</v>
      </c>
      <c r="Y27" s="2">
        <f>COUNTIF('Answers RR only'!$Z$62:$Z$66,"")</f>
        <v>1</v>
      </c>
      <c r="Z27" s="48">
        <f t="shared" si="5"/>
        <v>0.6</v>
      </c>
      <c r="AA27" s="53">
        <f>COUNTIF('Answers RR only'!$Z$67:$Z$70,"Retain")</f>
        <v>2</v>
      </c>
      <c r="AB27" s="2">
        <f>COUNTIF('Answers RR only'!$Z$67:$Z$70,"Remove")</f>
        <v>1</v>
      </c>
      <c r="AC27" s="2">
        <f>COUNTIF('Answers RR only'!$Z$67:$Z$70,"")</f>
        <v>1</v>
      </c>
      <c r="AD27" s="48">
        <f t="shared" si="6"/>
        <v>0.5</v>
      </c>
      <c r="AE27" s="53">
        <f>COUNTIF('Answers RR only'!$Z$71:$Z$72,"Retain")</f>
        <v>1</v>
      </c>
      <c r="AF27" s="2">
        <f>COUNTIF('Answers RR only'!$Z$71:$Z$72,"Remove")</f>
        <v>1</v>
      </c>
      <c r="AG27" s="2">
        <f>COUNTIF('Answers RR only'!$Z$71:$Z$72,"")</f>
        <v>0</v>
      </c>
      <c r="AH27" s="77">
        <f t="shared" si="7"/>
        <v>0.5</v>
      </c>
      <c r="AI27" s="1">
        <f t="shared" si="8"/>
        <v>43</v>
      </c>
      <c r="AJ27" s="1">
        <f t="shared" si="9"/>
        <v>27</v>
      </c>
      <c r="AK27" s="79">
        <f t="shared" si="10"/>
        <v>0.6142857142857143</v>
      </c>
      <c r="AP27" s="1">
        <f t="shared" si="12"/>
        <v>70</v>
      </c>
      <c r="AQ27" s="1">
        <f t="shared" si="13"/>
        <v>6</v>
      </c>
      <c r="AR27" s="1">
        <f t="shared" si="11"/>
        <v>64</v>
      </c>
      <c r="AS27" s="79">
        <f t="shared" si="14"/>
        <v>0.671875</v>
      </c>
    </row>
    <row r="28" spans="1:45" ht="33.75" thickBot="1">
      <c r="A28" s="59" t="s">
        <v>291</v>
      </c>
      <c r="B28" s="52" t="s">
        <v>30</v>
      </c>
      <c r="C28" s="53">
        <f>COUNTIF('Answers RR only'!$AA$3:$AA$16,"Retain")</f>
        <v>10</v>
      </c>
      <c r="D28" s="2">
        <f>COUNTIF('Answers RR only'!$AA$3:$AA$16,"Remove")</f>
        <v>4</v>
      </c>
      <c r="E28" s="2">
        <f>COUNTBLANK('Answers RR only'!$AA$3:$AA$16)</f>
        <v>0</v>
      </c>
      <c r="F28" s="48">
        <f t="shared" si="0"/>
        <v>0.7142857142857143</v>
      </c>
      <c r="G28" s="53">
        <f>COUNTIF('Answers RR only'!$AA$17:$AA$31,"Retain")</f>
        <v>9</v>
      </c>
      <c r="H28" s="2">
        <f>COUNTIF('Answers RR only'!$AA$17:$AA$31,"Remove")</f>
        <v>5</v>
      </c>
      <c r="I28" s="2">
        <f>COUNTIF('Answers RR only'!$AA$17:$AA$31,"")</f>
        <v>1</v>
      </c>
      <c r="J28" s="48">
        <f t="shared" si="1"/>
        <v>0.6</v>
      </c>
      <c r="K28" s="53">
        <f>COUNTIF('Answers RR only'!$AA$32:$AA$39,"Retain")</f>
        <v>6</v>
      </c>
      <c r="L28" s="2">
        <f>COUNTIF('Answers RR only'!$AA$32:$AA$39,"Remove")</f>
        <v>2</v>
      </c>
      <c r="M28" s="2">
        <f>COUNTIF('Answers RR only'!$AA$32:$AA$39,"")</f>
        <v>0</v>
      </c>
      <c r="N28" s="48">
        <f t="shared" si="2"/>
        <v>0.75</v>
      </c>
      <c r="O28" s="53">
        <f>COUNTIF('Answers RR only'!$AA$40:$AA$59,"Retain")</f>
        <v>11</v>
      </c>
      <c r="P28" s="2">
        <f>COUNTIF('Answers RR only'!$AA$40:$AA$59,"Remove")</f>
        <v>8</v>
      </c>
      <c r="Q28" s="2">
        <f>COUNTIF('Answers RR only'!$AA$40:$AA$59,"")</f>
        <v>1</v>
      </c>
      <c r="R28" s="48">
        <f t="shared" si="3"/>
        <v>0.55</v>
      </c>
      <c r="S28" s="53">
        <f>COUNTIF('Answers RR only'!$AA$60:$AA$61,"Retain")</f>
        <v>1</v>
      </c>
      <c r="T28" s="2">
        <f>COUNTIF('Answers RR only'!$AA$60:$AA$61,"Remove")</f>
        <v>0</v>
      </c>
      <c r="U28" s="2">
        <f>COUNTIF('Answers RR only'!$AA$60:$AA$61,"")</f>
        <v>1</v>
      </c>
      <c r="V28" s="48">
        <f t="shared" si="4"/>
        <v>0.5</v>
      </c>
      <c r="W28" s="53">
        <f>COUNTIF('Answers RR only'!$AA$62:$AA$66,"Retain")</f>
        <v>0</v>
      </c>
      <c r="X28" s="2">
        <f>COUNTIF('Answers RR only'!$AA$62:$AA$66,"Remove")</f>
        <v>2</v>
      </c>
      <c r="Y28" s="2">
        <f>COUNTIF('Answers RR only'!$AA$62:$AA$66,"")</f>
        <v>3</v>
      </c>
      <c r="Z28" s="48">
        <f t="shared" si="5"/>
        <v>0</v>
      </c>
      <c r="AA28" s="53">
        <f>COUNTIF('Answers RR only'!$AA$67:$AA$70,"Retain")</f>
        <v>3</v>
      </c>
      <c r="AB28" s="2">
        <f>COUNTIF('Answers RR only'!$AA$67:$AA$70,"Remove")</f>
        <v>0</v>
      </c>
      <c r="AC28" s="2">
        <f>COUNTIF('Answers RR only'!$AA$67:$AA$70,"")</f>
        <v>1</v>
      </c>
      <c r="AD28" s="48">
        <f t="shared" si="6"/>
        <v>0.75</v>
      </c>
      <c r="AE28" s="53">
        <f>COUNTIF('Answers RR only'!$AA$71:$AA$72,"Retain")</f>
        <v>1</v>
      </c>
      <c r="AF28" s="2">
        <f>COUNTIF('Answers RR only'!$AA$71:$AA$72,"Remove")</f>
        <v>1</v>
      </c>
      <c r="AG28" s="2">
        <f>COUNTIF('Answers RR only'!$AA$71:$AA$72,"")</f>
        <v>0</v>
      </c>
      <c r="AH28" s="77">
        <f t="shared" si="7"/>
        <v>0.5</v>
      </c>
      <c r="AI28" s="1">
        <f t="shared" si="8"/>
        <v>41</v>
      </c>
      <c r="AJ28" s="1">
        <f t="shared" si="9"/>
        <v>29</v>
      </c>
      <c r="AK28" s="79">
        <f t="shared" si="10"/>
        <v>0.5857142857142857</v>
      </c>
      <c r="AP28" s="1">
        <f t="shared" si="12"/>
        <v>70</v>
      </c>
      <c r="AQ28" s="1">
        <f t="shared" si="13"/>
        <v>7</v>
      </c>
      <c r="AR28" s="1">
        <f t="shared" si="11"/>
        <v>63</v>
      </c>
      <c r="AS28" s="79">
        <f t="shared" si="14"/>
        <v>0.6507936507936508</v>
      </c>
    </row>
    <row r="29" spans="1:45" ht="33.75" thickBot="1">
      <c r="A29" s="59" t="s">
        <v>291</v>
      </c>
      <c r="B29" s="52" t="s">
        <v>31</v>
      </c>
      <c r="C29" s="53">
        <f>COUNTIF('Answers RR only'!$AB$3:$AB$16,"Retain")</f>
        <v>9</v>
      </c>
      <c r="D29" s="2">
        <f>COUNTIF('Answers RR only'!$AB$3:$AB$16,"Remove")</f>
        <v>4</v>
      </c>
      <c r="E29" s="2">
        <f>COUNTIF('Answers RR only'!$AB$3:$AB$16,"")</f>
        <v>1</v>
      </c>
      <c r="F29" s="48">
        <f t="shared" si="0"/>
        <v>0.6428571428571429</v>
      </c>
      <c r="G29" s="53">
        <f>COUNTIF('Answers RR only'!$AB$17:$AB$31,"Retain")</f>
        <v>9</v>
      </c>
      <c r="H29" s="2">
        <f>COUNTIF('Answers RR only'!$AB$17:$AB$31,"Remove")</f>
        <v>4</v>
      </c>
      <c r="I29" s="2">
        <f>COUNTIF('Answers RR only'!$AB$17:$AB$31,"")</f>
        <v>2</v>
      </c>
      <c r="J29" s="48">
        <f t="shared" si="1"/>
        <v>0.6</v>
      </c>
      <c r="K29" s="53">
        <f>COUNTIF('Answers RR only'!$AB$32:$AB$39,"Retain")</f>
        <v>5</v>
      </c>
      <c r="L29" s="2">
        <f>COUNTIF('Answers RR only'!$AB$32:$AB$39,"Remove")</f>
        <v>2</v>
      </c>
      <c r="M29" s="2">
        <f>COUNTIF('Answers RR only'!$AB$32:$AB$39,"")</f>
        <v>1</v>
      </c>
      <c r="N29" s="48">
        <f t="shared" si="2"/>
        <v>0.625</v>
      </c>
      <c r="O29" s="53">
        <f>COUNTIF('Answers RR only'!$AB$40:$AB$59,"Retain")</f>
        <v>10</v>
      </c>
      <c r="P29" s="2">
        <f>COUNTIF('Answers RR only'!$AB$40:$AB$59,"Remove")</f>
        <v>8</v>
      </c>
      <c r="Q29" s="2">
        <f>COUNTIF('Answers RR only'!$AB$40:$AB$59,"")</f>
        <v>2</v>
      </c>
      <c r="R29" s="48">
        <f t="shared" si="3"/>
        <v>0.5</v>
      </c>
      <c r="S29" s="53">
        <f>COUNTIF('Answers RR only'!$AB$60:$AB$61,"Retain")</f>
        <v>2</v>
      </c>
      <c r="T29" s="2">
        <f>COUNTIF('Answers RR only'!$AB$60:$AB$61,"Remove")</f>
        <v>0</v>
      </c>
      <c r="U29" s="2">
        <f>COUNTIF('Answers RR only'!$AB$60:$AB$61,"")</f>
        <v>0</v>
      </c>
      <c r="V29" s="48">
        <f t="shared" si="4"/>
        <v>1</v>
      </c>
      <c r="W29" s="53">
        <f>COUNTIF('Answers RR only'!$AB$62:$AB$66,"Retain")</f>
        <v>1</v>
      </c>
      <c r="X29" s="2">
        <f>COUNTIF('Answers RR only'!$AB$62:$AB$66,"Remove")</f>
        <v>1</v>
      </c>
      <c r="Y29" s="2">
        <f>COUNTIF('Answers RR only'!$AB$62:$AB$66,"")</f>
        <v>3</v>
      </c>
      <c r="Z29" s="48">
        <f t="shared" si="5"/>
        <v>0.2</v>
      </c>
      <c r="AA29" s="53">
        <f>COUNTIF('Answers RR only'!$AB$67:$AB$70,"Retain")</f>
        <v>4</v>
      </c>
      <c r="AB29" s="2">
        <f>COUNTIF('Answers RR only'!$AB$67:$AB$70,"Remove")</f>
        <v>0</v>
      </c>
      <c r="AC29" s="2">
        <f>COUNTIF('Answers RR only'!$AB$67:$AB$70,"")</f>
        <v>0</v>
      </c>
      <c r="AD29" s="48">
        <f t="shared" si="6"/>
        <v>1</v>
      </c>
      <c r="AE29" s="53">
        <f>COUNTIF('Answers RR only'!$AB$71:$AB$72,"Retain")</f>
        <v>1</v>
      </c>
      <c r="AF29" s="2">
        <f>COUNTIF('Answers RR only'!$AB$71:$AB$72,"Remove")</f>
        <v>1</v>
      </c>
      <c r="AG29" s="2">
        <f>COUNTIF('Answers RR only'!$AB$71:$AB$72,"")</f>
        <v>0</v>
      </c>
      <c r="AH29" s="77">
        <f t="shared" si="7"/>
        <v>0.5</v>
      </c>
      <c r="AI29" s="1">
        <f t="shared" si="8"/>
        <v>41</v>
      </c>
      <c r="AJ29" s="1">
        <f t="shared" si="9"/>
        <v>29</v>
      </c>
      <c r="AK29" s="79">
        <f t="shared" si="10"/>
        <v>0.5857142857142857</v>
      </c>
      <c r="AP29" s="1">
        <f t="shared" si="12"/>
        <v>70</v>
      </c>
      <c r="AQ29" s="1">
        <f t="shared" si="13"/>
        <v>9</v>
      </c>
      <c r="AR29" s="1">
        <f t="shared" si="11"/>
        <v>61</v>
      </c>
      <c r="AS29" s="79">
        <f t="shared" si="14"/>
        <v>0.6721311475409836</v>
      </c>
    </row>
    <row r="30" spans="1:45" ht="22.5" thickBot="1">
      <c r="A30" s="59" t="s">
        <v>291</v>
      </c>
      <c r="B30" s="52" t="s">
        <v>34</v>
      </c>
      <c r="C30" s="53">
        <f>COUNTIF('Answers RR only'!$AC$3:$AC$16,"Retain")</f>
        <v>8</v>
      </c>
      <c r="D30" s="2">
        <f>COUNTIF('Answers RR only'!$AC$3:$AC$16,"Remove")</f>
        <v>5</v>
      </c>
      <c r="E30" s="2">
        <f>COUNTIF('Answers RR only'!$AC$3:$AC$16,"")</f>
        <v>1</v>
      </c>
      <c r="F30" s="48">
        <f t="shared" si="0"/>
        <v>0.5714285714285714</v>
      </c>
      <c r="G30" s="53">
        <f>COUNTIF('Answers RR only'!$AC$17:$AC$31,"Retain")</f>
        <v>8</v>
      </c>
      <c r="H30" s="2">
        <f>COUNTIF('Answers RR only'!$AC$17:$AC$31,"Remove")</f>
        <v>6</v>
      </c>
      <c r="I30" s="2">
        <f>COUNTIF('Answers RR only'!$AC$17:$AC$31,"")</f>
        <v>1</v>
      </c>
      <c r="J30" s="48">
        <f t="shared" si="1"/>
        <v>0.5333333333333333</v>
      </c>
      <c r="K30" s="53">
        <f>COUNTIF('Answers RR only'!$AC$32:$AC$39,"Retain")</f>
        <v>6</v>
      </c>
      <c r="L30" s="2">
        <f>COUNTIF('Answers RR only'!$AC$32:$AC$39,"Remove")</f>
        <v>2</v>
      </c>
      <c r="M30" s="2">
        <f>COUNTIF('Answers RR only'!$AC$32:$AC$39,"")</f>
        <v>0</v>
      </c>
      <c r="N30" s="48">
        <f t="shared" si="2"/>
        <v>0.75</v>
      </c>
      <c r="O30" s="53">
        <f>COUNTIF('Answers RR only'!$AC$40:$AC$59,"Retain")</f>
        <v>13</v>
      </c>
      <c r="P30" s="2">
        <f>COUNTIF('Answers RR only'!$AC$40:$AC$59,"Remove")</f>
        <v>6</v>
      </c>
      <c r="Q30" s="2">
        <f>COUNTIF('Answers RR only'!$AC$40:$AC$59,"")</f>
        <v>1</v>
      </c>
      <c r="R30" s="48">
        <f t="shared" si="3"/>
        <v>0.65</v>
      </c>
      <c r="S30" s="53">
        <f>COUNTIF('Answers RR only'!$AC$60:$AC$61,"Retain")</f>
        <v>2</v>
      </c>
      <c r="T30" s="2">
        <f>COUNTIF('Answers RR only'!$AC$60:$AC$61,"Remove")</f>
        <v>0</v>
      </c>
      <c r="U30" s="2">
        <f>COUNTIF('Answers RR only'!$AC$60:$AC$61,"")</f>
        <v>0</v>
      </c>
      <c r="V30" s="48">
        <f t="shared" si="4"/>
        <v>1</v>
      </c>
      <c r="W30" s="53">
        <f>COUNTIF('Answers RR only'!$AC$62:$AC$66,"Retain")</f>
        <v>2</v>
      </c>
      <c r="X30" s="2">
        <f>COUNTIF('Answers RR only'!$AC$62:$AC$66,"Remove")</f>
        <v>1</v>
      </c>
      <c r="Y30" s="2">
        <f>COUNTIF('Answers RR only'!$AC$62:$AC$66,"")</f>
        <v>2</v>
      </c>
      <c r="Z30" s="48">
        <f t="shared" si="5"/>
        <v>0.4</v>
      </c>
      <c r="AA30" s="53">
        <f>COUNTIF('Answers RR only'!$AC$67:$AC$70,"Retain")</f>
        <v>4</v>
      </c>
      <c r="AB30" s="2">
        <f>COUNTIF('Answers RR only'!$AC$67:$AC$70,"Remove")</f>
        <v>0</v>
      </c>
      <c r="AC30" s="2">
        <f>COUNTIF('Answers RR only'!$AC$67:$AC$70,"")</f>
        <v>0</v>
      </c>
      <c r="AD30" s="48">
        <f t="shared" si="6"/>
        <v>1</v>
      </c>
      <c r="AE30" s="53">
        <f>COUNTIF('Answers RR only'!$AC$71:$AC$72,"Retain")</f>
        <v>1</v>
      </c>
      <c r="AF30" s="2">
        <f>COUNTIF('Answers RR only'!$AC$71:$AC$72,"Remove")</f>
        <v>1</v>
      </c>
      <c r="AG30" s="2">
        <f>COUNTIF('Answers RR only'!$AC$71:$AC$72,"")</f>
        <v>0</v>
      </c>
      <c r="AH30" s="77">
        <f t="shared" si="7"/>
        <v>0.5</v>
      </c>
      <c r="AI30" s="1">
        <f t="shared" si="8"/>
        <v>44</v>
      </c>
      <c r="AJ30" s="1">
        <f t="shared" si="9"/>
        <v>26</v>
      </c>
      <c r="AK30" s="79">
        <f t="shared" si="10"/>
        <v>0.6285714285714286</v>
      </c>
      <c r="AP30" s="1">
        <f t="shared" si="12"/>
        <v>70</v>
      </c>
      <c r="AQ30" s="1">
        <f t="shared" si="13"/>
        <v>5</v>
      </c>
      <c r="AR30" s="1">
        <f t="shared" si="11"/>
        <v>65</v>
      </c>
      <c r="AS30" s="79">
        <f t="shared" si="14"/>
        <v>0.676923076923077</v>
      </c>
    </row>
    <row r="31" spans="1:45" ht="15" thickBot="1">
      <c r="A31" s="59" t="s">
        <v>291</v>
      </c>
      <c r="B31" s="52" t="s">
        <v>35</v>
      </c>
      <c r="C31" s="53">
        <f>COUNTIF('Answers RR only'!$AD$3:$AD$16,"Retain")</f>
        <v>7</v>
      </c>
      <c r="D31" s="2">
        <f>COUNTIF('Answers RR only'!$AD$3:$AD$16,"Remove")</f>
        <v>6</v>
      </c>
      <c r="E31" s="2">
        <f>COUNTIF('Answers RR only'!$AD$3:$AD$16,"")</f>
        <v>1</v>
      </c>
      <c r="F31" s="48">
        <f t="shared" si="0"/>
        <v>0.5</v>
      </c>
      <c r="G31" s="53">
        <f>COUNTIF('Answers RR only'!$AD$17:$AD$31,"Retain")</f>
        <v>7</v>
      </c>
      <c r="H31" s="2">
        <f>COUNTIF('Answers RR only'!$AD$17:$AD$31,"Remove")</f>
        <v>6</v>
      </c>
      <c r="I31" s="2">
        <f>COUNTIF('Answers RR only'!$AD$17:$AD$31,"")</f>
        <v>2</v>
      </c>
      <c r="J31" s="48">
        <f t="shared" si="1"/>
        <v>0.4666666666666667</v>
      </c>
      <c r="K31" s="53">
        <f>COUNTIF('Answers RR only'!$AD$32:$AD$39,"Retain")</f>
        <v>5</v>
      </c>
      <c r="L31" s="2">
        <f>COUNTIF('Answers RR only'!$AD$32:$AD$39,"Remove")</f>
        <v>3</v>
      </c>
      <c r="M31" s="2">
        <f>COUNTIF('Answers RR only'!$AD$32:$AD$39,"")</f>
        <v>0</v>
      </c>
      <c r="N31" s="48">
        <f t="shared" si="2"/>
        <v>0.625</v>
      </c>
      <c r="O31" s="53">
        <f>COUNTIF('Answers RR only'!$AD$40:$AD$59,"Retain")</f>
        <v>9</v>
      </c>
      <c r="P31" s="2">
        <f>COUNTIF('Answers RR only'!$AD$40:$AD$59,"Remove")</f>
        <v>10</v>
      </c>
      <c r="Q31" s="2">
        <f>COUNTIF('Answers RR only'!$AD$40:$AD$59,"")</f>
        <v>1</v>
      </c>
      <c r="R31" s="48">
        <f t="shared" si="3"/>
        <v>0.45</v>
      </c>
      <c r="S31" s="53">
        <f>COUNTIF('Answers RR only'!$AD$60:$AD$61,"Retain")</f>
        <v>2</v>
      </c>
      <c r="T31" s="2">
        <f>COUNTIF('Answers RR only'!$AD$60:$AD$61,"Remove")</f>
        <v>0</v>
      </c>
      <c r="U31" s="2">
        <f>COUNTIF('Answers RR only'!$AD$60:$AD$61,"")</f>
        <v>0</v>
      </c>
      <c r="V31" s="48">
        <f t="shared" si="4"/>
        <v>1</v>
      </c>
      <c r="W31" s="53">
        <f>COUNTIF('Answers RR only'!$AD$62:$AD$66,"Retain")</f>
        <v>2</v>
      </c>
      <c r="X31" s="2">
        <f>COUNTIF('Answers RR only'!$AD$62:$AD$66,"Remove")</f>
        <v>1</v>
      </c>
      <c r="Y31" s="2">
        <f>COUNTIF('Answers RR only'!$AD$62:$AD$66,"")</f>
        <v>2</v>
      </c>
      <c r="Z31" s="48">
        <f t="shared" si="5"/>
        <v>0.4</v>
      </c>
      <c r="AA31" s="53">
        <f>COUNTIF('Answers RR only'!$AD$67:$AD$70,"Retain")</f>
        <v>4</v>
      </c>
      <c r="AB31" s="2">
        <f>COUNTIF('Answers RR only'!$AD$67:$AD$70,"Remove")</f>
        <v>0</v>
      </c>
      <c r="AC31" s="2">
        <f>COUNTIF('Answers RR only'!$AD$67:$AD$70,"")</f>
        <v>0</v>
      </c>
      <c r="AD31" s="48">
        <f t="shared" si="6"/>
        <v>1</v>
      </c>
      <c r="AE31" s="53">
        <f>COUNTIF('Answers RR only'!$AD$71:$AD$72,"Retain")</f>
        <v>1</v>
      </c>
      <c r="AF31" s="2">
        <f>COUNTIF('Answers RR only'!$AD$71:$AD$72,"Remove")</f>
        <v>1</v>
      </c>
      <c r="AG31" s="2">
        <f>COUNTIF('Answers RR only'!$AD$71:$AD$72,"")</f>
        <v>0</v>
      </c>
      <c r="AH31" s="77">
        <f t="shared" si="7"/>
        <v>0.5</v>
      </c>
      <c r="AI31" s="1">
        <f t="shared" si="8"/>
        <v>37</v>
      </c>
      <c r="AJ31" s="1">
        <f t="shared" si="9"/>
        <v>33</v>
      </c>
      <c r="AK31" s="79">
        <f t="shared" si="10"/>
        <v>0.5285714285714286</v>
      </c>
      <c r="AP31" s="1">
        <f t="shared" si="12"/>
        <v>70</v>
      </c>
      <c r="AQ31" s="1">
        <f t="shared" si="13"/>
        <v>6</v>
      </c>
      <c r="AR31" s="1">
        <f t="shared" si="11"/>
        <v>64</v>
      </c>
      <c r="AS31" s="79">
        <f t="shared" si="14"/>
        <v>0.578125</v>
      </c>
    </row>
    <row r="32" spans="1:45" ht="33.75" thickBot="1">
      <c r="A32" s="59" t="s">
        <v>291</v>
      </c>
      <c r="B32" s="52" t="s">
        <v>36</v>
      </c>
      <c r="C32" s="53">
        <f>COUNTIF('Answers RR only'!$AE$3:$AE$16,"Retain")</f>
        <v>9</v>
      </c>
      <c r="D32" s="2">
        <f>COUNTIF('Answers RR only'!$AE$3:$AE$16,"Remove")</f>
        <v>5</v>
      </c>
      <c r="E32" s="2">
        <f>COUNTIF('Answers RR only'!$AE$3:$AE$16,"")</f>
        <v>0</v>
      </c>
      <c r="F32" s="48">
        <f t="shared" si="0"/>
        <v>0.6428571428571429</v>
      </c>
      <c r="G32" s="53">
        <f>COUNTIF('Answers RR only'!$AE$17:$AE$31,"Retain")</f>
        <v>10</v>
      </c>
      <c r="H32" s="2">
        <f>COUNTIF('Answers RR only'!$AE$17:$AE$31,"Remove")</f>
        <v>4</v>
      </c>
      <c r="I32" s="2">
        <f>COUNTIF('Answers RR only'!$AE$17:$AE$31,"")</f>
        <v>1</v>
      </c>
      <c r="J32" s="48">
        <f t="shared" si="1"/>
        <v>0.6666666666666666</v>
      </c>
      <c r="K32" s="53">
        <f>COUNTIF('Answers RR only'!$AE$32:$AE$39,"Retain")</f>
        <v>5</v>
      </c>
      <c r="L32" s="2">
        <f>COUNTIF('Answers RR only'!$AE$32:$AE$39,"Remove")</f>
        <v>2</v>
      </c>
      <c r="M32" s="2">
        <f>COUNTIF('Answers RR only'!$AE$32:$AE$39,"")</f>
        <v>1</v>
      </c>
      <c r="N32" s="48">
        <f t="shared" si="2"/>
        <v>0.625</v>
      </c>
      <c r="O32" s="53">
        <f>COUNTIF('Answers RR only'!$AE$40:$AE$59,"Retain")</f>
        <v>11</v>
      </c>
      <c r="P32" s="2">
        <f>COUNTIF('Answers RR only'!$AE$40:$AE$59,"Remove")</f>
        <v>8</v>
      </c>
      <c r="Q32" s="2">
        <f>COUNTIF('Answers RR only'!$AE$40:$AE$59,"")</f>
        <v>1</v>
      </c>
      <c r="R32" s="48">
        <f t="shared" si="3"/>
        <v>0.55</v>
      </c>
      <c r="S32" s="53">
        <f>COUNTIF('Answers RR only'!$AE$60:$AE$61,"Retain")</f>
        <v>1</v>
      </c>
      <c r="T32" s="2">
        <f>COUNTIF('Answers RR only'!$AE$60:$AE$61,"Remove")</f>
        <v>1</v>
      </c>
      <c r="U32" s="2">
        <f>COUNTIF('Answers RR only'!$AE$60:$AE$61,"")</f>
        <v>0</v>
      </c>
      <c r="V32" s="48">
        <f t="shared" si="4"/>
        <v>0.5</v>
      </c>
      <c r="W32" s="53">
        <f>COUNTIF('Answers RR only'!$AE$62:$AE$66,"Retain")</f>
        <v>2</v>
      </c>
      <c r="X32" s="2">
        <f>COUNTIF('Answers RR only'!$AE$62:$AE$66,"Remove")</f>
        <v>2</v>
      </c>
      <c r="Y32" s="2">
        <f>COUNTIF('Answers RR only'!$AE$62:$AE$66,"")</f>
        <v>1</v>
      </c>
      <c r="Z32" s="48">
        <f t="shared" si="5"/>
        <v>0.4</v>
      </c>
      <c r="AA32" s="53">
        <f>COUNTIF('Answers RR only'!$AE$67:$AE$70,"Retain")</f>
        <v>4</v>
      </c>
      <c r="AB32" s="2">
        <f>COUNTIF('Answers RR only'!$AE$67:$AE$70,"Remove")</f>
        <v>0</v>
      </c>
      <c r="AC32" s="2">
        <f>COUNTIF('Answers RR only'!$AE$67:$AE$70,"")</f>
        <v>0</v>
      </c>
      <c r="AD32" s="48">
        <f t="shared" si="6"/>
        <v>1</v>
      </c>
      <c r="AE32" s="53">
        <f>COUNTIF('Answers RR only'!$AE$71:$AE$72,"Retain")</f>
        <v>1</v>
      </c>
      <c r="AF32" s="2">
        <f>COUNTIF('Answers RR only'!$AE$71:$AE$72,"Remove")</f>
        <v>1</v>
      </c>
      <c r="AG32" s="2">
        <f>COUNTIF('Answers RR only'!$AE$71:$AE$72,"")</f>
        <v>0</v>
      </c>
      <c r="AH32" s="77">
        <f t="shared" si="7"/>
        <v>0.5</v>
      </c>
      <c r="AI32" s="1">
        <f t="shared" si="8"/>
        <v>43</v>
      </c>
      <c r="AJ32" s="1">
        <f t="shared" si="9"/>
        <v>27</v>
      </c>
      <c r="AK32" s="79">
        <f t="shared" si="10"/>
        <v>0.6142857142857143</v>
      </c>
      <c r="AP32" s="1">
        <f t="shared" si="12"/>
        <v>70</v>
      </c>
      <c r="AQ32" s="1">
        <f t="shared" si="13"/>
        <v>4</v>
      </c>
      <c r="AR32" s="1">
        <f t="shared" si="11"/>
        <v>66</v>
      </c>
      <c r="AS32" s="79">
        <f t="shared" si="14"/>
        <v>0.6515151515151515</v>
      </c>
    </row>
    <row r="33" spans="1:45" ht="33.75" thickBot="1">
      <c r="A33" s="59" t="s">
        <v>291</v>
      </c>
      <c r="B33" s="52" t="s">
        <v>37</v>
      </c>
      <c r="C33" s="53">
        <f>COUNTIF('Answers RR only'!$AF$3:$AF$16,"Retain")</f>
        <v>7</v>
      </c>
      <c r="D33" s="2">
        <f>COUNTIF('Answers RR only'!$AF$3:$AF$16,"Remove")</f>
        <v>5</v>
      </c>
      <c r="E33" s="2">
        <f>COUNTIF('Answers RR only'!$AF$3:$AF$16,"")</f>
        <v>2</v>
      </c>
      <c r="F33" s="48">
        <f t="shared" si="0"/>
        <v>0.5</v>
      </c>
      <c r="G33" s="53">
        <f>COUNTIF('Answers RR only'!$AF$17:$AF$31,"Retain")</f>
        <v>8</v>
      </c>
      <c r="H33" s="2">
        <f>COUNTIF('Answers RR only'!$AF$17:$AF$31,"Remove")</f>
        <v>6</v>
      </c>
      <c r="I33" s="2">
        <f>COUNTIF('Answers RR only'!$AF$17:$AF$31,"")</f>
        <v>1</v>
      </c>
      <c r="J33" s="48">
        <f t="shared" si="1"/>
        <v>0.5333333333333333</v>
      </c>
      <c r="K33" s="53">
        <f>COUNTIF('Answers RR only'!$AF$32:$AF$39,"Retain")</f>
        <v>6</v>
      </c>
      <c r="L33" s="2">
        <f>COUNTIF('Answers RR only'!$AF$32:$AF$39,"Remove")</f>
        <v>2</v>
      </c>
      <c r="M33" s="2">
        <f>COUNTIF('Answers RR only'!$AF$32:$AF$39,"")</f>
        <v>0</v>
      </c>
      <c r="N33" s="48">
        <f t="shared" si="2"/>
        <v>0.75</v>
      </c>
      <c r="O33" s="53">
        <f>COUNTIF('Answers RR only'!$AF$40:$AF$59,"Retain")</f>
        <v>12</v>
      </c>
      <c r="P33" s="2">
        <f>COUNTIF('Answers RR only'!$AF$40:$AF$59,"Remove")</f>
        <v>6</v>
      </c>
      <c r="Q33" s="2">
        <f>COUNTIF('Answers RR only'!$AF$40:$AF$59,"")</f>
        <v>2</v>
      </c>
      <c r="R33" s="48">
        <f t="shared" si="3"/>
        <v>0.6</v>
      </c>
      <c r="S33" s="53">
        <f>COUNTIF('Answers RR only'!$AF$60:$AF$61,"Retain")</f>
        <v>1</v>
      </c>
      <c r="T33" s="2">
        <f>COUNTIF('Answers RR only'!$AF$60:$AF$61,"Remove")</f>
        <v>1</v>
      </c>
      <c r="U33" s="2">
        <f>COUNTIF('Answers RR only'!$AF$60:$AF$61,"")</f>
        <v>0</v>
      </c>
      <c r="V33" s="48">
        <f t="shared" si="4"/>
        <v>0.5</v>
      </c>
      <c r="W33" s="53">
        <f>COUNTIF('Answers RR only'!$AF$62:$AF$66,"Retain")</f>
        <v>4</v>
      </c>
      <c r="X33" s="2">
        <f>COUNTIF('Answers RR only'!$AF$62:$AF$66,"Remove")</f>
        <v>0</v>
      </c>
      <c r="Y33" s="2">
        <f>COUNTIF('Answers RR only'!$AF$62:$AF$66,"")</f>
        <v>1</v>
      </c>
      <c r="Z33" s="48">
        <f t="shared" si="5"/>
        <v>0.8</v>
      </c>
      <c r="AA33" s="53">
        <f>COUNTIF('Answers RR only'!$AF$67:$AF$70,"Retain")</f>
        <v>2</v>
      </c>
      <c r="AB33" s="2">
        <f>COUNTIF('Answers RR only'!$AF$67:$AF$70,"Remove")</f>
        <v>1</v>
      </c>
      <c r="AC33" s="2">
        <f>COUNTIF('Answers RR only'!$AF$67:$AF$70,"")</f>
        <v>1</v>
      </c>
      <c r="AD33" s="48">
        <f t="shared" si="6"/>
        <v>0.5</v>
      </c>
      <c r="AE33" s="53">
        <f>COUNTIF('Answers RR only'!$AF$71:$AF$72,"Retain")</f>
        <v>1</v>
      </c>
      <c r="AF33" s="2">
        <f>COUNTIF('Answers RR only'!$AF$71:$AF$72,"Remove")</f>
        <v>1</v>
      </c>
      <c r="AG33" s="2">
        <f>COUNTIF('Answers RR only'!$AF$71:$AF$72,"")</f>
        <v>0</v>
      </c>
      <c r="AH33" s="77">
        <f t="shared" si="7"/>
        <v>0.5</v>
      </c>
      <c r="AI33" s="1">
        <f t="shared" si="8"/>
        <v>41</v>
      </c>
      <c r="AJ33" s="1">
        <f t="shared" si="9"/>
        <v>29</v>
      </c>
      <c r="AK33" s="79">
        <f t="shared" si="10"/>
        <v>0.5857142857142857</v>
      </c>
      <c r="AP33" s="1">
        <f t="shared" si="12"/>
        <v>70</v>
      </c>
      <c r="AQ33" s="1">
        <f t="shared" si="13"/>
        <v>7</v>
      </c>
      <c r="AR33" s="1">
        <f t="shared" si="11"/>
        <v>63</v>
      </c>
      <c r="AS33" s="79">
        <f t="shared" si="14"/>
        <v>0.6507936507936508</v>
      </c>
    </row>
    <row r="34" spans="1:45" ht="15" thickBot="1">
      <c r="A34" s="59" t="s">
        <v>291</v>
      </c>
      <c r="B34" s="52" t="s">
        <v>38</v>
      </c>
      <c r="C34" s="53">
        <f>COUNTIF('Answers RR only'!$AG$3:$AG$16,"Retain")</f>
        <v>7</v>
      </c>
      <c r="D34" s="2">
        <f>COUNTIF('Answers RR only'!$AG$3:$AG$16,"Remove")</f>
        <v>6</v>
      </c>
      <c r="E34" s="2">
        <f>COUNTIF('Answers RR only'!$AG$3:$AG$16,"")</f>
        <v>1</v>
      </c>
      <c r="F34" s="48">
        <f t="shared" si="0"/>
        <v>0.5</v>
      </c>
      <c r="G34" s="53">
        <f>COUNTIF('Answers RR only'!$AG$17:$AG$31,"Retain")</f>
        <v>9</v>
      </c>
      <c r="H34" s="2">
        <f>COUNTIF('Answers RR only'!$AG$17:$AG$31,"Remove")</f>
        <v>5</v>
      </c>
      <c r="I34" s="2">
        <f>COUNTIF('Answers RR only'!$AG$17:$AG$31,"")</f>
        <v>1</v>
      </c>
      <c r="J34" s="48">
        <f t="shared" si="1"/>
        <v>0.6</v>
      </c>
      <c r="K34" s="53">
        <f>COUNTIF('Answers RR only'!$AG$32:$AG$39,"Retain")</f>
        <v>5</v>
      </c>
      <c r="L34" s="2">
        <f>COUNTIF('Answers RR only'!$AG$32:$AG$39,"Remove")</f>
        <v>2</v>
      </c>
      <c r="M34" s="2">
        <f>COUNTIF('Answers RR only'!$AG$32:$AG$39,"")</f>
        <v>1</v>
      </c>
      <c r="N34" s="48">
        <f t="shared" si="2"/>
        <v>0.625</v>
      </c>
      <c r="O34" s="53">
        <f>COUNTIF('Answers RR only'!$AG$40:$AG$59,"Retain")</f>
        <v>15</v>
      </c>
      <c r="P34" s="2">
        <f>COUNTIF('Answers RR only'!$AG$40:$AG$59,"Remove")</f>
        <v>3</v>
      </c>
      <c r="Q34" s="2">
        <f>COUNTIF('Answers RR only'!$AG$40:$AG$59,"")</f>
        <v>2</v>
      </c>
      <c r="R34" s="48">
        <f t="shared" si="3"/>
        <v>0.75</v>
      </c>
      <c r="S34" s="53">
        <f>COUNTIF('Answers RR only'!$AG$60:$AG$61,"Retain")</f>
        <v>2</v>
      </c>
      <c r="T34" s="2">
        <f>COUNTIF('Answers RR only'!$AG$60:$AG$61,"Remove")</f>
        <v>0</v>
      </c>
      <c r="U34" s="2">
        <f>COUNTIF('Answers RR only'!$AG$60:$AG$61,"")</f>
        <v>0</v>
      </c>
      <c r="V34" s="48">
        <f t="shared" si="4"/>
        <v>1</v>
      </c>
      <c r="W34" s="53">
        <f>COUNTIF('Answers RR only'!$AG$62:$AG$66,"Retain")</f>
        <v>2</v>
      </c>
      <c r="X34" s="2">
        <f>COUNTIF('Answers RR only'!$AG$62:$AG$66,"Remove")</f>
        <v>1</v>
      </c>
      <c r="Y34" s="2">
        <f>COUNTIF('Answers RR only'!$AG$62:$AG$66,"")</f>
        <v>2</v>
      </c>
      <c r="Z34" s="48">
        <f t="shared" si="5"/>
        <v>0.4</v>
      </c>
      <c r="AA34" s="53">
        <f>COUNTIF('Answers RR only'!$AG$67:$AG$70,"Retain")</f>
        <v>3</v>
      </c>
      <c r="AB34" s="2">
        <f>COUNTIF('Answers RR only'!$AG$67:$AG$70,"Remove")</f>
        <v>0</v>
      </c>
      <c r="AC34" s="2">
        <f>COUNTIF('Answers RR only'!$AG$67:$AG$70,"")</f>
        <v>1</v>
      </c>
      <c r="AD34" s="48">
        <f t="shared" si="6"/>
        <v>0.75</v>
      </c>
      <c r="AE34" s="53">
        <f>COUNTIF('Answers RR only'!$AG$71:$AG$72,"Retain")</f>
        <v>2</v>
      </c>
      <c r="AF34" s="2">
        <f>COUNTIF('Answers RR only'!$AG$71:$AG$72,"Remove")</f>
        <v>0</v>
      </c>
      <c r="AG34" s="2">
        <f>COUNTIF('Answers RR only'!$AG$71:$AG$72,"")</f>
        <v>0</v>
      </c>
      <c r="AH34" s="77">
        <f t="shared" si="7"/>
        <v>1</v>
      </c>
      <c r="AI34" s="1">
        <f t="shared" si="8"/>
        <v>45</v>
      </c>
      <c r="AJ34" s="1">
        <f t="shared" si="9"/>
        <v>25</v>
      </c>
      <c r="AK34" s="79">
        <f t="shared" si="10"/>
        <v>0.6428571428571429</v>
      </c>
      <c r="AP34" s="1">
        <f t="shared" si="12"/>
        <v>70</v>
      </c>
      <c r="AQ34" s="1">
        <f t="shared" si="13"/>
        <v>8</v>
      </c>
      <c r="AR34" s="1">
        <f t="shared" si="11"/>
        <v>62</v>
      </c>
      <c r="AS34" s="79">
        <f t="shared" si="14"/>
        <v>0.7258064516129032</v>
      </c>
    </row>
    <row r="35" spans="1:45" ht="33.75" thickBot="1">
      <c r="A35" s="59" t="s">
        <v>291</v>
      </c>
      <c r="B35" s="52" t="s">
        <v>39</v>
      </c>
      <c r="C35" s="53">
        <f>COUNTIF('Answers RR only'!$AH$3:$AH$16,"Retain")</f>
        <v>10</v>
      </c>
      <c r="D35" s="2">
        <f>COUNTIF('Answers RR only'!$AH$3:$AH$16,"Remove")</f>
        <v>4</v>
      </c>
      <c r="E35" s="2">
        <f>COUNTIF('Answers RR only'!$AH$3:$AH$16,"")</f>
        <v>0</v>
      </c>
      <c r="F35" s="48">
        <f aca="true" t="shared" si="15" ref="F35:F66">C35/(SUM(C35:E35))</f>
        <v>0.7142857142857143</v>
      </c>
      <c r="G35" s="53">
        <f>COUNTIF('Answers RR only'!$AH$17:$AH$31,"Retain")</f>
        <v>10</v>
      </c>
      <c r="H35" s="2">
        <f>COUNTIF('Answers RR only'!$AH$17:$AH$31,"Remove")</f>
        <v>4</v>
      </c>
      <c r="I35" s="2">
        <f>COUNTIF('Answers RR only'!$AH$17:$AH$31,"")</f>
        <v>1</v>
      </c>
      <c r="J35" s="48">
        <f aca="true" t="shared" si="16" ref="J35:J66">G35/SUM(G35:I35)</f>
        <v>0.6666666666666666</v>
      </c>
      <c r="K35" s="53">
        <f>COUNTIF('Answers RR only'!$AH$32:$AH$39,"Retain")</f>
        <v>5</v>
      </c>
      <c r="L35" s="2">
        <f>COUNTIF('Answers RR only'!$AH$32:$AH$39,"Remove")</f>
        <v>2</v>
      </c>
      <c r="M35" s="2">
        <f>COUNTIF('Answers RR only'!$AH$32:$AH$39,"")</f>
        <v>1</v>
      </c>
      <c r="N35" s="48">
        <f aca="true" t="shared" si="17" ref="N35:N66">K35/SUM(K35:M35)</f>
        <v>0.625</v>
      </c>
      <c r="O35" s="53">
        <f>COUNTIF('Answers RR only'!$AH$40:$AH$59,"Retain")</f>
        <v>9</v>
      </c>
      <c r="P35" s="2">
        <f>COUNTIF('Answers RR only'!$AH$40:$AH$59,"Remove")</f>
        <v>8</v>
      </c>
      <c r="Q35" s="2">
        <f>COUNTIF('Answers RR only'!$AH$40:$AH$59,"")</f>
        <v>3</v>
      </c>
      <c r="R35" s="48">
        <f aca="true" t="shared" si="18" ref="R35:R66">O35/SUM(O35:Q35)</f>
        <v>0.45</v>
      </c>
      <c r="S35" s="53">
        <f>COUNTIF('Answers RR only'!$AH$60:$AH$61,"Retain")</f>
        <v>2</v>
      </c>
      <c r="T35" s="2">
        <f>COUNTIF('Answers RR only'!$AH$60:$AH$61,"Remove")</f>
        <v>0</v>
      </c>
      <c r="U35" s="2">
        <f>COUNTIF('Answers RR only'!$AH$60:$AH$61,"")</f>
        <v>0</v>
      </c>
      <c r="V35" s="48">
        <f aca="true" t="shared" si="19" ref="V35:V66">S35/SUM(S35:U35)</f>
        <v>1</v>
      </c>
      <c r="W35" s="53">
        <f>COUNTIF('Answers RR only'!$AH$62:$AH$66,"Retain")</f>
        <v>1</v>
      </c>
      <c r="X35" s="2">
        <f>COUNTIF('Answers RR only'!$AH$62:$AH$66,"Remove")</f>
        <v>0</v>
      </c>
      <c r="Y35" s="2">
        <f>COUNTIF('Answers RR only'!$AH$62:$AH$66,"")</f>
        <v>4</v>
      </c>
      <c r="Z35" s="48">
        <f aca="true" t="shared" si="20" ref="Z35:Z66">W35/SUM(W35:Y35)</f>
        <v>0.2</v>
      </c>
      <c r="AA35" s="53">
        <f>COUNTIF('Answers RR only'!$AH$67:$AH$70,"Retain")</f>
        <v>3</v>
      </c>
      <c r="AB35" s="2">
        <f>COUNTIF('Answers RR only'!$AH$67:$AH$70,"Remove")</f>
        <v>0</v>
      </c>
      <c r="AC35" s="2">
        <f>COUNTIF('Answers RR only'!$AH$67:$AH$70,"")</f>
        <v>1</v>
      </c>
      <c r="AD35" s="48">
        <f aca="true" t="shared" si="21" ref="AD35:AD66">AA35/SUM(AA35:AC35)</f>
        <v>0.75</v>
      </c>
      <c r="AE35" s="53">
        <f>COUNTIF('Answers RR only'!$AH$71:$AH$72,"Retain")</f>
        <v>2</v>
      </c>
      <c r="AF35" s="2">
        <f>COUNTIF('Answers RR only'!$AH$71:$AH$72,"Remove")</f>
        <v>0</v>
      </c>
      <c r="AG35" s="2">
        <f>COUNTIF('Answers RR only'!$AH$71:$AH$72,"")</f>
        <v>0</v>
      </c>
      <c r="AH35" s="77">
        <f aca="true" t="shared" si="22" ref="AH35:AH66">AE35/SUM(AE35:AG35)</f>
        <v>1</v>
      </c>
      <c r="AI35" s="1">
        <f aca="true" t="shared" si="23" ref="AI35:AI70">SUM(C35,G35,K35,O35,S35,W35,AA35,AE35)</f>
        <v>42</v>
      </c>
      <c r="AJ35" s="1">
        <f aca="true" t="shared" si="24" ref="AJ35:AJ70">SUM(D35,H35,L35,P35,T35,X35,AB35,AF35)+SUM(E35,I35,M35,Q35,U35,Y35,AC35,AG35)</f>
        <v>28</v>
      </c>
      <c r="AK35" s="79">
        <f aca="true" t="shared" si="25" ref="AK35:AK66">AI35/(AI35+AJ35)</f>
        <v>0.6</v>
      </c>
      <c r="AP35" s="1">
        <f t="shared" si="12"/>
        <v>70</v>
      </c>
      <c r="AQ35" s="1">
        <f t="shared" si="13"/>
        <v>10</v>
      </c>
      <c r="AR35" s="1">
        <f t="shared" si="11"/>
        <v>60</v>
      </c>
      <c r="AS35" s="79">
        <f t="shared" si="14"/>
        <v>0.7</v>
      </c>
    </row>
    <row r="36" spans="1:45" s="49" customFormat="1" ht="15" thickBot="1">
      <c r="A36" s="59" t="s">
        <v>291</v>
      </c>
      <c r="B36" s="64" t="s">
        <v>297</v>
      </c>
      <c r="C36" s="71">
        <f>SUM(C17:C35)</f>
        <v>160</v>
      </c>
      <c r="D36" s="72">
        <f>SUM(D17:D35)</f>
        <v>97</v>
      </c>
      <c r="E36" s="72">
        <f>SUM(E17:E35)</f>
        <v>9</v>
      </c>
      <c r="F36" s="73">
        <f t="shared" si="15"/>
        <v>0.6015037593984962</v>
      </c>
      <c r="G36" s="71">
        <f>SUM(G17:G35)</f>
        <v>171</v>
      </c>
      <c r="H36" s="72">
        <f>SUM(H17:H35)</f>
        <v>89</v>
      </c>
      <c r="I36" s="72">
        <f>SUM(I17:I35)</f>
        <v>25</v>
      </c>
      <c r="J36" s="73">
        <f t="shared" si="16"/>
        <v>0.6</v>
      </c>
      <c r="K36" s="71">
        <f>SUM(K17:K35)</f>
        <v>105</v>
      </c>
      <c r="L36" s="72">
        <f>SUM(L17:L35)</f>
        <v>37</v>
      </c>
      <c r="M36" s="72">
        <f>SUM(M17:M35)</f>
        <v>10</v>
      </c>
      <c r="N36" s="73">
        <f t="shared" si="17"/>
        <v>0.6907894736842105</v>
      </c>
      <c r="O36" s="71">
        <f>SUM(O17:O35)</f>
        <v>206</v>
      </c>
      <c r="P36" s="72">
        <f>SUM(P17:P35)</f>
        <v>142</v>
      </c>
      <c r="Q36" s="72">
        <f>SUM(Q17:Q35)</f>
        <v>32</v>
      </c>
      <c r="R36" s="73">
        <f t="shared" si="18"/>
        <v>0.5421052631578948</v>
      </c>
      <c r="S36" s="71">
        <f>SUM(S17:S35)</f>
        <v>34</v>
      </c>
      <c r="T36" s="72">
        <f>SUM(T17:T35)</f>
        <v>2</v>
      </c>
      <c r="U36" s="72">
        <f>SUM(U17:U35)</f>
        <v>2</v>
      </c>
      <c r="V36" s="73">
        <f t="shared" si="19"/>
        <v>0.8947368421052632</v>
      </c>
      <c r="W36" s="71">
        <f>SUM(W17:W35)</f>
        <v>35</v>
      </c>
      <c r="X36" s="72">
        <f>SUM(X17:X35)</f>
        <v>26</v>
      </c>
      <c r="Y36" s="72">
        <f>SUM(Y17:Y35)</f>
        <v>34</v>
      </c>
      <c r="Z36" s="73">
        <f t="shared" si="20"/>
        <v>0.3684210526315789</v>
      </c>
      <c r="AA36" s="71">
        <f>SUM(AA17:AA35)</f>
        <v>52</v>
      </c>
      <c r="AB36" s="72">
        <f>SUM(AB17:AB35)</f>
        <v>5</v>
      </c>
      <c r="AC36" s="72">
        <f>SUM(AC17:AC35)</f>
        <v>19</v>
      </c>
      <c r="AD36" s="73">
        <f t="shared" si="21"/>
        <v>0.6842105263157895</v>
      </c>
      <c r="AE36" s="71">
        <f>SUM(AE17:AE35)</f>
        <v>22</v>
      </c>
      <c r="AF36" s="74">
        <f>SUM(AF17:AF35)</f>
        <v>16</v>
      </c>
      <c r="AG36" s="74">
        <f>SUM(AG17:AG35)</f>
        <v>0</v>
      </c>
      <c r="AH36" s="78">
        <f t="shared" si="22"/>
        <v>0.5789473684210527</v>
      </c>
      <c r="AI36" s="1">
        <f t="shared" si="23"/>
        <v>785</v>
      </c>
      <c r="AJ36" s="1">
        <f t="shared" si="24"/>
        <v>545</v>
      </c>
      <c r="AK36" s="79">
        <f t="shared" si="25"/>
        <v>0.5902255639097744</v>
      </c>
      <c r="AP36" s="1">
        <f t="shared" si="12"/>
        <v>1330</v>
      </c>
      <c r="AQ36" s="1">
        <f t="shared" si="13"/>
        <v>131</v>
      </c>
      <c r="AR36" s="1">
        <f t="shared" si="11"/>
        <v>1199</v>
      </c>
      <c r="AS36" s="79">
        <f t="shared" si="14"/>
        <v>0.6547122602168474</v>
      </c>
    </row>
    <row r="37" spans="1:45" ht="33.75" thickBot="1">
      <c r="A37" s="59" t="s">
        <v>292</v>
      </c>
      <c r="B37" s="60" t="s">
        <v>41</v>
      </c>
      <c r="C37" s="61">
        <f>COUNTIF('Answers RR only'!$AI$3:$AI$16,"Retain")</f>
        <v>12</v>
      </c>
      <c r="D37" s="62">
        <f>COUNTIF('Answers RR only'!$AI$3:$AI$16,"Remove")</f>
        <v>2</v>
      </c>
      <c r="E37" s="62">
        <f>COUNTIF('Answers RR only'!$AI$3:$AI$16,"")</f>
        <v>0</v>
      </c>
      <c r="F37" s="63">
        <f t="shared" si="15"/>
        <v>0.8571428571428571</v>
      </c>
      <c r="G37" s="61">
        <f>COUNTIF('Answers RR only'!$AI$17:$AI$31,"Retain")</f>
        <v>14</v>
      </c>
      <c r="H37" s="62">
        <f>COUNTIF('Answers RR only'!$AI$17:$AI$31,"Remove")</f>
        <v>0</v>
      </c>
      <c r="I37" s="62">
        <f>COUNTIF('Answers RR only'!$AI$17:$AI$31,"")</f>
        <v>1</v>
      </c>
      <c r="J37" s="63">
        <f t="shared" si="16"/>
        <v>0.9333333333333333</v>
      </c>
      <c r="K37" s="61">
        <f>COUNTIF('Answers RR only'!$AI$32:$AI$39,"Retain")</f>
        <v>6</v>
      </c>
      <c r="L37" s="62">
        <f>COUNTIF('Answers RR only'!$AI$32:$AI$39,"Remove")</f>
        <v>1</v>
      </c>
      <c r="M37" s="62">
        <f>COUNTIF('Answers RR only'!$AI$32:$AI$39,"")</f>
        <v>1</v>
      </c>
      <c r="N37" s="63">
        <f t="shared" si="17"/>
        <v>0.75</v>
      </c>
      <c r="O37" s="61">
        <f>COUNTIF('Answers RR only'!$AI$40:$AI$59,"Retain")</f>
        <v>17</v>
      </c>
      <c r="P37" s="62">
        <f>COUNTIF('Answers RR only'!$AI$40:$AI$59,"Remove")</f>
        <v>0</v>
      </c>
      <c r="Q37" s="62">
        <f>COUNTIF('Answers RR only'!$AI$40:$AI$59,"")</f>
        <v>3</v>
      </c>
      <c r="R37" s="63">
        <f t="shared" si="18"/>
        <v>0.85</v>
      </c>
      <c r="S37" s="61">
        <f>COUNTIF('Answers RR only'!$AI$60:$AI$61,"Retain")</f>
        <v>2</v>
      </c>
      <c r="T37" s="62">
        <f>COUNTIF('Answers RR only'!$AI$60:$AI$61,"Remove")</f>
        <v>0</v>
      </c>
      <c r="U37" s="62">
        <f>COUNTIF('Answers RR only'!$AI$60:$AI$61,"")</f>
        <v>0</v>
      </c>
      <c r="V37" s="63">
        <f t="shared" si="19"/>
        <v>1</v>
      </c>
      <c r="W37" s="61">
        <f>COUNTIF('Answers RR only'!$AI$62:$AI$66,"Retain")</f>
        <v>4</v>
      </c>
      <c r="X37" s="62">
        <f>COUNTIF('Answers RR only'!$AI$62:$AI$66,"Remove")</f>
        <v>1</v>
      </c>
      <c r="Y37" s="62">
        <f>COUNTIF('Answers RR only'!$AI$62:$AI$66,"")</f>
        <v>0</v>
      </c>
      <c r="Z37" s="63">
        <f t="shared" si="20"/>
        <v>0.8</v>
      </c>
      <c r="AA37" s="61">
        <f>COUNTIF('Answers RR only'!$AI$67:$AI$70,"Retain")</f>
        <v>3</v>
      </c>
      <c r="AB37" s="62">
        <f>COUNTIF('Answers RR only'!$AI$67:$AI$70,"Remove")</f>
        <v>1</v>
      </c>
      <c r="AC37" s="62">
        <f>COUNTIF('Answers RR only'!$AI$67:$AI$70,"")</f>
        <v>0</v>
      </c>
      <c r="AD37" s="63">
        <f t="shared" si="21"/>
        <v>0.75</v>
      </c>
      <c r="AE37" s="61">
        <f>COUNTIF('Answers RR only'!$AI$71:$AI$72,"Retain")</f>
        <v>1</v>
      </c>
      <c r="AF37" s="62">
        <f>COUNTIF('Answers RR only'!$AI$71:$AI$72,"Remove")</f>
        <v>1</v>
      </c>
      <c r="AG37" s="62">
        <f>COUNTIF('Answers RR only'!$AI$71:$AI$72,"")</f>
        <v>0</v>
      </c>
      <c r="AH37" s="76">
        <f t="shared" si="22"/>
        <v>0.5</v>
      </c>
      <c r="AI37" s="1">
        <f t="shared" si="23"/>
        <v>59</v>
      </c>
      <c r="AJ37" s="1">
        <f t="shared" si="24"/>
        <v>11</v>
      </c>
      <c r="AK37" s="79">
        <f t="shared" si="25"/>
        <v>0.8428571428571429</v>
      </c>
      <c r="AM37" s="1">
        <v>1</v>
      </c>
      <c r="AN37" s="1">
        <v>59</v>
      </c>
      <c r="AP37" s="1">
        <f t="shared" si="12"/>
        <v>70</v>
      </c>
      <c r="AQ37" s="1">
        <f t="shared" si="13"/>
        <v>5</v>
      </c>
      <c r="AR37" s="1">
        <f t="shared" si="11"/>
        <v>65</v>
      </c>
      <c r="AS37" s="79">
        <f t="shared" si="14"/>
        <v>0.9076923076923077</v>
      </c>
    </row>
    <row r="38" spans="1:45" ht="22.5" thickBot="1">
      <c r="A38" s="59" t="s">
        <v>292</v>
      </c>
      <c r="B38" s="52" t="s">
        <v>42</v>
      </c>
      <c r="C38" s="53">
        <f>COUNTIF('Answers RR only'!$AJ$3:$AJ$16,"Retain")</f>
        <v>13</v>
      </c>
      <c r="D38" s="2">
        <f>COUNTIF('Answers RR only'!$AJ$3:$AJ$16,"Remove")</f>
        <v>1</v>
      </c>
      <c r="E38" s="2">
        <f>COUNTIF('Answers RR only'!$AJ$3:$AJ$16,"")</f>
        <v>0</v>
      </c>
      <c r="F38" s="48">
        <f t="shared" si="15"/>
        <v>0.9285714285714286</v>
      </c>
      <c r="G38" s="53">
        <f>COUNTIF('Answers RR only'!$AJ$17:$AJ$31,"Retain")</f>
        <v>9</v>
      </c>
      <c r="H38" s="2">
        <f>COUNTIF('Answers RR only'!$AJ$17:$AJ$31,"Remove")</f>
        <v>5</v>
      </c>
      <c r="I38" s="2">
        <f>COUNTIF('Answers RR only'!$AJ$17:$AJ$31,"")</f>
        <v>1</v>
      </c>
      <c r="J38" s="48">
        <f t="shared" si="16"/>
        <v>0.6</v>
      </c>
      <c r="K38" s="53">
        <f>COUNTIF('Answers RR only'!$AJ$32:$AJ$39,"Retain")</f>
        <v>7</v>
      </c>
      <c r="L38" s="2">
        <f>COUNTIF('Answers RR only'!$AJ$32:$AJ$39,"Remove")</f>
        <v>1</v>
      </c>
      <c r="M38" s="2">
        <f>COUNTIF('Answers RR only'!$AJ$32:$AJ$39,"")</f>
        <v>0</v>
      </c>
      <c r="N38" s="48">
        <f t="shared" si="17"/>
        <v>0.875</v>
      </c>
      <c r="O38" s="53">
        <f>COUNTIF('Answers RR only'!$AJ$40:$AJ$59,"Retain")</f>
        <v>17</v>
      </c>
      <c r="P38" s="2">
        <f>COUNTIF('Answers RR only'!$AJ$40:$AJ$59,"Remove")</f>
        <v>1</v>
      </c>
      <c r="Q38" s="2">
        <f>COUNTIF('Answers RR only'!$AJ$40:$AJ$59,"")</f>
        <v>2</v>
      </c>
      <c r="R38" s="48">
        <f t="shared" si="18"/>
        <v>0.85</v>
      </c>
      <c r="S38" s="53">
        <f>COUNTIF('Answers RR only'!$AJ$60:$AJ$61,"Retain")</f>
        <v>2</v>
      </c>
      <c r="T38" s="2">
        <f>COUNTIF('Answers RR only'!$AJ$60:$AJ$61,"Remove")</f>
        <v>0</v>
      </c>
      <c r="U38" s="2">
        <f>COUNTIF('Answers RR only'!$AJ$60:$AJ$61,"")</f>
        <v>0</v>
      </c>
      <c r="V38" s="48">
        <f t="shared" si="19"/>
        <v>1</v>
      </c>
      <c r="W38" s="53">
        <f>COUNTIF('Answers RR only'!$AJ$62:$AJ$66,"Retain")</f>
        <v>4</v>
      </c>
      <c r="X38" s="2">
        <f>COUNTIF('Answers RR only'!$AJ$62:$AJ$66,"Remove")</f>
        <v>1</v>
      </c>
      <c r="Y38" s="2">
        <f>COUNTIF('Answers RR only'!$AJ$62:$AJ$66,"")</f>
        <v>0</v>
      </c>
      <c r="Z38" s="48">
        <f t="shared" si="20"/>
        <v>0.8</v>
      </c>
      <c r="AA38" s="53">
        <f>COUNTIF('Answers RR only'!$AJ$67:$AJ$70,"Retain")</f>
        <v>4</v>
      </c>
      <c r="AB38" s="2">
        <f>COUNTIF('Answers RR only'!$AJ$67:$AJ$70,"Remove")</f>
        <v>0</v>
      </c>
      <c r="AC38" s="2">
        <f>COUNTIF('Answers RR only'!$AJ$67:$AJ$70,"")</f>
        <v>0</v>
      </c>
      <c r="AD38" s="48">
        <f t="shared" si="21"/>
        <v>1</v>
      </c>
      <c r="AE38" s="53">
        <f>COUNTIF('Answers RR only'!$AJ$71:$AJ$72,"Retain")</f>
        <v>1</v>
      </c>
      <c r="AF38" s="2">
        <f>COUNTIF('Answers RR only'!$AJ$71:$AJ$72,"Remove")</f>
        <v>1</v>
      </c>
      <c r="AG38" s="2">
        <f>COUNTIF('Answers RR only'!$AJ$71:$AJ$72,"")</f>
        <v>0</v>
      </c>
      <c r="AH38" s="77">
        <f t="shared" si="22"/>
        <v>0.5</v>
      </c>
      <c r="AI38" s="1">
        <f t="shared" si="23"/>
        <v>57</v>
      </c>
      <c r="AJ38" s="1">
        <f t="shared" si="24"/>
        <v>13</v>
      </c>
      <c r="AK38" s="79">
        <f t="shared" si="25"/>
        <v>0.8142857142857143</v>
      </c>
      <c r="AM38" s="1">
        <v>2</v>
      </c>
      <c r="AN38" s="1">
        <v>57</v>
      </c>
      <c r="AP38" s="1">
        <f t="shared" si="12"/>
        <v>70</v>
      </c>
      <c r="AQ38" s="1">
        <f t="shared" si="13"/>
        <v>3</v>
      </c>
      <c r="AR38" s="1">
        <f t="shared" si="11"/>
        <v>67</v>
      </c>
      <c r="AS38" s="79">
        <f t="shared" si="14"/>
        <v>0.8507462686567164</v>
      </c>
    </row>
    <row r="39" spans="1:45" ht="33.75" thickBot="1">
      <c r="A39" s="59" t="s">
        <v>292</v>
      </c>
      <c r="B39" s="52" t="s">
        <v>43</v>
      </c>
      <c r="C39" s="53">
        <f>COUNTIF('Answers RR only'!$AK$3:$AK$16,"Retain")</f>
        <v>13</v>
      </c>
      <c r="D39" s="2">
        <f>COUNTIF('Answers RR only'!$AK$3:$AK$16,"Remove")</f>
        <v>1</v>
      </c>
      <c r="E39" s="2">
        <f>COUNTIF('Answers RR only'!$AK$3:$AK$16,"")</f>
        <v>0</v>
      </c>
      <c r="F39" s="48">
        <f t="shared" si="15"/>
        <v>0.9285714285714286</v>
      </c>
      <c r="G39" s="53">
        <f>COUNTIF('Answers RR only'!$AK$17:$AK$31,"Retain")</f>
        <v>13</v>
      </c>
      <c r="H39" s="2">
        <f>COUNTIF('Answers RR only'!$AK$17:$AK$31,"Remove")</f>
        <v>1</v>
      </c>
      <c r="I39" s="2">
        <f>COUNTIF('Answers RR only'!$AK$17:$AK$31,"")</f>
        <v>1</v>
      </c>
      <c r="J39" s="48">
        <f t="shared" si="16"/>
        <v>0.8666666666666667</v>
      </c>
      <c r="K39" s="53">
        <f>COUNTIF('Answers RR only'!$AK$32:$AK$39,"Retain")</f>
        <v>7</v>
      </c>
      <c r="L39" s="2">
        <f>COUNTIF('Answers RR only'!$AK$32:$AK$39,"Remove")</f>
        <v>0</v>
      </c>
      <c r="M39" s="2">
        <f>COUNTIF('Answers RR only'!$AK$32:$AK$39,"")</f>
        <v>1</v>
      </c>
      <c r="N39" s="48">
        <f t="shared" si="17"/>
        <v>0.875</v>
      </c>
      <c r="O39" s="53">
        <f>COUNTIF('Answers RR only'!$AK$40:$AK$59,"Retain")</f>
        <v>17</v>
      </c>
      <c r="P39" s="2">
        <f>COUNTIF('Answers RR only'!$AK$40:$AK$59,"Remove")</f>
        <v>1</v>
      </c>
      <c r="Q39" s="2">
        <f>COUNTIF('Answers RR only'!$AK$40:$AK$59,"")</f>
        <v>2</v>
      </c>
      <c r="R39" s="48">
        <f t="shared" si="18"/>
        <v>0.85</v>
      </c>
      <c r="S39" s="53">
        <f>COUNTIF('Answers RR only'!$AK$60:$AK$61,"Retain")</f>
        <v>2</v>
      </c>
      <c r="T39" s="2">
        <f>COUNTIF('Answers RR only'!$AK$60:$AK$61,"Remove")</f>
        <v>0</v>
      </c>
      <c r="U39" s="2">
        <f>COUNTIF('Answers RR only'!$AK$60:$AK$61,"")</f>
        <v>0</v>
      </c>
      <c r="V39" s="48">
        <f t="shared" si="19"/>
        <v>1</v>
      </c>
      <c r="W39" s="53">
        <f>COUNTIF('Answers RR only'!$AK$62:$AK$66,"Retain")</f>
        <v>4</v>
      </c>
      <c r="X39" s="2">
        <f>COUNTIF('Answers RR only'!$AK$62:$AK$66,"Remove")</f>
        <v>1</v>
      </c>
      <c r="Y39" s="2">
        <f>COUNTIF('Answers RR only'!$AK$62:$AK$66,"")</f>
        <v>0</v>
      </c>
      <c r="Z39" s="48">
        <f t="shared" si="20"/>
        <v>0.8</v>
      </c>
      <c r="AA39" s="53">
        <f>COUNTIF('Answers RR only'!$AK$67:$AK$70,"Retain")</f>
        <v>4</v>
      </c>
      <c r="AB39" s="2">
        <f>COUNTIF('Answers RR only'!$AK$67:$AK$70,"Remove")</f>
        <v>0</v>
      </c>
      <c r="AC39" s="2">
        <f>COUNTIF('Answers RR only'!$AK$67:$AK$70,"")</f>
        <v>0</v>
      </c>
      <c r="AD39" s="48">
        <f t="shared" si="21"/>
        <v>1</v>
      </c>
      <c r="AE39" s="53">
        <f>COUNTIF('Answers RR only'!$AK$71:$AK$72,"Retain")</f>
        <v>2</v>
      </c>
      <c r="AF39" s="2">
        <f>COUNTIF('Answers RR only'!$AK$71:$AK$72,"Remove")</f>
        <v>0</v>
      </c>
      <c r="AG39" s="2">
        <f>COUNTIF('Answers RR only'!$AK$71:$AK$72,"")</f>
        <v>0</v>
      </c>
      <c r="AH39" s="77">
        <f t="shared" si="22"/>
        <v>1</v>
      </c>
      <c r="AI39" s="1">
        <f t="shared" si="23"/>
        <v>62</v>
      </c>
      <c r="AJ39" s="1">
        <f t="shared" si="24"/>
        <v>8</v>
      </c>
      <c r="AK39" s="79">
        <f t="shared" si="25"/>
        <v>0.8857142857142857</v>
      </c>
      <c r="AM39" s="1">
        <v>3</v>
      </c>
      <c r="AN39" s="1">
        <v>62</v>
      </c>
      <c r="AP39" s="1">
        <f t="shared" si="12"/>
        <v>70</v>
      </c>
      <c r="AQ39" s="1">
        <f t="shared" si="13"/>
        <v>4</v>
      </c>
      <c r="AR39" s="1">
        <f t="shared" si="11"/>
        <v>66</v>
      </c>
      <c r="AS39" s="79">
        <f t="shared" si="14"/>
        <v>0.9393939393939394</v>
      </c>
    </row>
    <row r="40" spans="1:45" ht="22.5" thickBot="1">
      <c r="A40" s="59" t="s">
        <v>292</v>
      </c>
      <c r="B40" s="52" t="s">
        <v>44</v>
      </c>
      <c r="C40" s="53">
        <f>COUNTIF('Answers RR only'!$AL$3:$AL$16,"Retain")</f>
        <v>12</v>
      </c>
      <c r="D40" s="2">
        <f>COUNTIF('Answers RR only'!$AL$3:$AL$16,"Remove")</f>
        <v>2</v>
      </c>
      <c r="E40" s="2">
        <f>COUNTIF('Answers RR only'!$AL$3:$AL$16,"")</f>
        <v>0</v>
      </c>
      <c r="F40" s="48">
        <f t="shared" si="15"/>
        <v>0.8571428571428571</v>
      </c>
      <c r="G40" s="53">
        <f>COUNTIF('Answers RR only'!$AL$17:$AL$31,"Retain")</f>
        <v>12</v>
      </c>
      <c r="H40" s="2">
        <f>COUNTIF('Answers RR only'!$AL$17:$AL$31,"Remove")</f>
        <v>2</v>
      </c>
      <c r="I40" s="2">
        <f>COUNTIF('Answers RR only'!$AL$17:$AL$31,"")</f>
        <v>1</v>
      </c>
      <c r="J40" s="48">
        <f t="shared" si="16"/>
        <v>0.8</v>
      </c>
      <c r="K40" s="53">
        <f>COUNTIF('Answers RR only'!$AL$32:$AL$39,"Retain")</f>
        <v>7</v>
      </c>
      <c r="L40" s="2">
        <f>COUNTIF('Answers RR only'!$AL$32:$AL$39,"Remove")</f>
        <v>0</v>
      </c>
      <c r="M40" s="2">
        <f>COUNTIF('Answers RR only'!$AL$32:$AL$39,"")</f>
        <v>1</v>
      </c>
      <c r="N40" s="48">
        <f t="shared" si="17"/>
        <v>0.875</v>
      </c>
      <c r="O40" s="53">
        <f>COUNTIF('Answers RR only'!$AL$40:$AL$59,"Retain")</f>
        <v>18</v>
      </c>
      <c r="P40" s="2">
        <f>COUNTIF('Answers RR only'!$AL$40:$AL$59,"Remove")</f>
        <v>1</v>
      </c>
      <c r="Q40" s="2">
        <f>COUNTIF('Answers RR only'!$AL$40:$AL$59,"")</f>
        <v>1</v>
      </c>
      <c r="R40" s="48">
        <f t="shared" si="18"/>
        <v>0.9</v>
      </c>
      <c r="S40" s="53">
        <f>COUNTIF('Answers RR only'!$AL$60:$AL$61,"Retain")</f>
        <v>2</v>
      </c>
      <c r="T40" s="2">
        <f>COUNTIF('Answers RR only'!$AL$60:$AL$61,"Remove")</f>
        <v>0</v>
      </c>
      <c r="U40" s="2">
        <f>COUNTIF('Answers RR only'!$AL$60:$AL$61,"")</f>
        <v>0</v>
      </c>
      <c r="V40" s="48">
        <f t="shared" si="19"/>
        <v>1</v>
      </c>
      <c r="W40" s="53">
        <f>COUNTIF('Answers RR only'!$AL$62:$AL$66,"Retain")</f>
        <v>4</v>
      </c>
      <c r="X40" s="2">
        <f>COUNTIF('Answers RR only'!$AL$62:$AL$66,"Remove")</f>
        <v>1</v>
      </c>
      <c r="Y40" s="2">
        <f>COUNTIF('Answers RR only'!$AL$62:$AL$66,"")</f>
        <v>0</v>
      </c>
      <c r="Z40" s="48">
        <f t="shared" si="20"/>
        <v>0.8</v>
      </c>
      <c r="AA40" s="53">
        <f>COUNTIF('Answers RR only'!$AL$67:$AL$70,"Retain")</f>
        <v>4</v>
      </c>
      <c r="AB40" s="2">
        <f>COUNTIF('Answers RR only'!$AL$67:$AL$70,"Remove")</f>
        <v>0</v>
      </c>
      <c r="AC40" s="2">
        <f>COUNTIF('Answers RR only'!$AL$67:$AL$70,"")</f>
        <v>0</v>
      </c>
      <c r="AD40" s="48">
        <f t="shared" si="21"/>
        <v>1</v>
      </c>
      <c r="AE40" s="53">
        <f>COUNTIF('Answers RR only'!$AL$71:$AL$72,"Retain")</f>
        <v>2</v>
      </c>
      <c r="AF40" s="2">
        <f>COUNTIF('Answers RR only'!$AL$71:$AL$72,"Remove")</f>
        <v>0</v>
      </c>
      <c r="AG40" s="2">
        <f>COUNTIF('Answers RR only'!$AL$71:$AL$72,"")</f>
        <v>0</v>
      </c>
      <c r="AH40" s="77">
        <f t="shared" si="22"/>
        <v>1</v>
      </c>
      <c r="AI40" s="1">
        <f t="shared" si="23"/>
        <v>61</v>
      </c>
      <c r="AJ40" s="1">
        <f t="shared" si="24"/>
        <v>9</v>
      </c>
      <c r="AK40" s="79">
        <f t="shared" si="25"/>
        <v>0.8714285714285714</v>
      </c>
      <c r="AM40" s="1">
        <v>4</v>
      </c>
      <c r="AN40" s="1">
        <v>61</v>
      </c>
      <c r="AP40" s="1">
        <f t="shared" si="12"/>
        <v>70</v>
      </c>
      <c r="AQ40" s="1">
        <f t="shared" si="13"/>
        <v>3</v>
      </c>
      <c r="AR40" s="1">
        <f t="shared" si="11"/>
        <v>67</v>
      </c>
      <c r="AS40" s="79">
        <f t="shared" si="14"/>
        <v>0.9104477611940298</v>
      </c>
    </row>
    <row r="41" spans="1:45" ht="33.75" thickBot="1">
      <c r="A41" s="59" t="s">
        <v>292</v>
      </c>
      <c r="B41" s="52" t="s">
        <v>45</v>
      </c>
      <c r="C41" s="53">
        <f>COUNTIF('Answers RR only'!$AM$3:$AM$16,"Retain")</f>
        <v>12</v>
      </c>
      <c r="D41" s="2">
        <f>COUNTIF('Answers RR only'!$AM$3:$AM$16,"Remove")</f>
        <v>2</v>
      </c>
      <c r="E41" s="2">
        <f>COUNTIF('Answers RR only'!$AM$3:$AM$16,"")</f>
        <v>0</v>
      </c>
      <c r="F41" s="48">
        <f t="shared" si="15"/>
        <v>0.8571428571428571</v>
      </c>
      <c r="G41" s="53">
        <f>COUNTIF('Answers RR only'!$AM$17:$AM$31,"Retain")</f>
        <v>12</v>
      </c>
      <c r="H41" s="2">
        <f>COUNTIF('Answers RR only'!$AM$17:$AM$31,"Remove")</f>
        <v>2</v>
      </c>
      <c r="I41" s="2">
        <f>COUNTIF('Answers RR only'!$AM$17:$AM$31,"")</f>
        <v>1</v>
      </c>
      <c r="J41" s="48">
        <f t="shared" si="16"/>
        <v>0.8</v>
      </c>
      <c r="K41" s="53">
        <f>COUNTIF('Answers RR only'!$AM$32:$AM$39,"Retain")</f>
        <v>7</v>
      </c>
      <c r="L41" s="2">
        <f>COUNTIF('Answers RR only'!$AM$32:$AM$39,"Remove")</f>
        <v>1</v>
      </c>
      <c r="M41" s="2">
        <f>COUNTIF('Answers RR only'!$AM$32:$AM$39,"")</f>
        <v>0</v>
      </c>
      <c r="N41" s="48">
        <f t="shared" si="17"/>
        <v>0.875</v>
      </c>
      <c r="O41" s="53">
        <f>COUNTIF('Answers RR only'!$AM$40:$AM$59,"Retain")</f>
        <v>15</v>
      </c>
      <c r="P41" s="2">
        <f>COUNTIF('Answers RR only'!$AM$40:$AM$59,"Remove")</f>
        <v>4</v>
      </c>
      <c r="Q41" s="2">
        <f>COUNTIF('Answers RR only'!$AM$40:$AM$59,"")</f>
        <v>1</v>
      </c>
      <c r="R41" s="48">
        <f t="shared" si="18"/>
        <v>0.75</v>
      </c>
      <c r="S41" s="53">
        <f>COUNTIF('Answers RR only'!$AM$60:$AM$61,"Retain")</f>
        <v>2</v>
      </c>
      <c r="T41" s="2">
        <f>COUNTIF('Answers RR only'!$AM$60:$AM$61,"Remove")</f>
        <v>0</v>
      </c>
      <c r="U41" s="2">
        <f>COUNTIF('Answers RR only'!$AM$60:$AM$61,"")</f>
        <v>0</v>
      </c>
      <c r="V41" s="48">
        <f t="shared" si="19"/>
        <v>1</v>
      </c>
      <c r="W41" s="53">
        <f>COUNTIF('Answers RR only'!$AM$62:$AM$66,"Retain")</f>
        <v>4</v>
      </c>
      <c r="X41" s="2">
        <f>COUNTIF('Answers RR only'!$AM$62:$AM$66,"Remove")</f>
        <v>1</v>
      </c>
      <c r="Y41" s="2">
        <f>COUNTIF('Answers RR only'!$AM$62:$AM$66,"")</f>
        <v>0</v>
      </c>
      <c r="Z41" s="48">
        <f t="shared" si="20"/>
        <v>0.8</v>
      </c>
      <c r="AA41" s="53">
        <f>COUNTIF('Answers RR only'!$AM$67:$AM$70,"Retain")</f>
        <v>4</v>
      </c>
      <c r="AB41" s="2">
        <f>COUNTIF('Answers RR only'!$AM$67:$AM$70,"Remove")</f>
        <v>0</v>
      </c>
      <c r="AC41" s="2">
        <f>COUNTIF('Answers RR only'!$AM$67:$AM$70,"")</f>
        <v>0</v>
      </c>
      <c r="AD41" s="48">
        <f t="shared" si="21"/>
        <v>1</v>
      </c>
      <c r="AE41" s="53">
        <f>COUNTIF('Answers RR only'!$AM$71:$AM$72,"Retain")</f>
        <v>1</v>
      </c>
      <c r="AF41" s="2">
        <f>COUNTIF('Answers RR only'!$AM$71:$AM$72,"Remove")</f>
        <v>1</v>
      </c>
      <c r="AG41" s="2">
        <f>COUNTIF('Answers RR only'!$AM$71:$AM$72,"")</f>
        <v>0</v>
      </c>
      <c r="AH41" s="77">
        <f t="shared" si="22"/>
        <v>0.5</v>
      </c>
      <c r="AI41" s="1">
        <f t="shared" si="23"/>
        <v>57</v>
      </c>
      <c r="AJ41" s="1">
        <f t="shared" si="24"/>
        <v>13</v>
      </c>
      <c r="AK41" s="79">
        <f t="shared" si="25"/>
        <v>0.8142857142857143</v>
      </c>
      <c r="AM41" s="1">
        <v>5</v>
      </c>
      <c r="AN41" s="1">
        <v>57</v>
      </c>
      <c r="AP41" s="1">
        <f t="shared" si="12"/>
        <v>70</v>
      </c>
      <c r="AQ41" s="1">
        <f t="shared" si="13"/>
        <v>2</v>
      </c>
      <c r="AR41" s="1">
        <f t="shared" si="11"/>
        <v>68</v>
      </c>
      <c r="AS41" s="79">
        <f t="shared" si="14"/>
        <v>0.8382352941176471</v>
      </c>
    </row>
    <row r="42" spans="1:45" ht="33.75" thickBot="1">
      <c r="A42" s="59" t="s">
        <v>292</v>
      </c>
      <c r="B42" s="52" t="s">
        <v>46</v>
      </c>
      <c r="C42" s="53">
        <f>COUNTIF('Answers RR only'!$AN$3:$AN$16,"Retain")</f>
        <v>8</v>
      </c>
      <c r="D42" s="2">
        <f>COUNTIF('Answers RR only'!$AN$3:$AN$16,"Remove")</f>
        <v>6</v>
      </c>
      <c r="E42" s="2">
        <f>COUNTIF('Answers RR only'!$AN$3:$AN$16,"")</f>
        <v>0</v>
      </c>
      <c r="F42" s="48">
        <f t="shared" si="15"/>
        <v>0.5714285714285714</v>
      </c>
      <c r="G42" s="53">
        <f>COUNTIF('Answers RR only'!$AN$17:$AN$31,"Retain")</f>
        <v>13</v>
      </c>
      <c r="H42" s="2">
        <f>COUNTIF('Answers RR only'!$AN$17:$AN$31,"Remove")</f>
        <v>1</v>
      </c>
      <c r="I42" s="2">
        <f>COUNTIF('Answers RR only'!$AN$17:$AN$31,"")</f>
        <v>1</v>
      </c>
      <c r="J42" s="48">
        <f t="shared" si="16"/>
        <v>0.8666666666666667</v>
      </c>
      <c r="K42" s="53">
        <f>COUNTIF('Answers RR only'!$AN$32:$AN$39,"Retain")</f>
        <v>8</v>
      </c>
      <c r="L42" s="2">
        <f>COUNTIF('Answers RR only'!$AN$32:$AN$39,"Remove")</f>
        <v>0</v>
      </c>
      <c r="M42" s="2">
        <f>COUNTIF('Answers RR only'!$AN$32:$AN$39,"")</f>
        <v>0</v>
      </c>
      <c r="N42" s="48">
        <f t="shared" si="17"/>
        <v>1</v>
      </c>
      <c r="O42" s="53">
        <f>COUNTIF('Answers RR only'!$AN$40:$AN$59,"Retain")</f>
        <v>12</v>
      </c>
      <c r="P42" s="2">
        <f>COUNTIF('Answers RR only'!$AN$40:$AN$59,"Remove")</f>
        <v>7</v>
      </c>
      <c r="Q42" s="2">
        <f>COUNTIF('Answers RR only'!$AN$40:$AN$59,"")</f>
        <v>1</v>
      </c>
      <c r="R42" s="48">
        <f t="shared" si="18"/>
        <v>0.6</v>
      </c>
      <c r="S42" s="53">
        <f>COUNTIF('Answers RR only'!$AN$60:$AN$61,"Retain")</f>
        <v>2</v>
      </c>
      <c r="T42" s="2">
        <f>COUNTIF('Answers RR only'!$AN$60:$AN$61,"Remove")</f>
        <v>0</v>
      </c>
      <c r="U42" s="2">
        <f>COUNTIF('Answers RR only'!$AN$60:$AN$61,"")</f>
        <v>0</v>
      </c>
      <c r="V42" s="48">
        <f t="shared" si="19"/>
        <v>1</v>
      </c>
      <c r="W42" s="53">
        <f>COUNTIF('Answers RR only'!$AN$62:$AN$66,"Retain")</f>
        <v>3</v>
      </c>
      <c r="X42" s="2">
        <f>COUNTIF('Answers RR only'!$AN$62:$AN$66,"Remove")</f>
        <v>1</v>
      </c>
      <c r="Y42" s="2">
        <f>COUNTIF('Answers RR only'!$AN$62:$AN$66,"")</f>
        <v>1</v>
      </c>
      <c r="Z42" s="48">
        <f t="shared" si="20"/>
        <v>0.6</v>
      </c>
      <c r="AA42" s="53">
        <f>COUNTIF('Answers RR only'!$AN$67:$AN$70,"Retain")</f>
        <v>4</v>
      </c>
      <c r="AB42" s="2">
        <f>COUNTIF('Answers RR only'!$AN$67:$AN$70,"Remove")</f>
        <v>0</v>
      </c>
      <c r="AC42" s="2">
        <f>COUNTIF('Answers RR only'!$AN$67:$AN$70,"")</f>
        <v>0</v>
      </c>
      <c r="AD42" s="48">
        <f t="shared" si="21"/>
        <v>1</v>
      </c>
      <c r="AE42" s="53">
        <f>COUNTIF('Answers RR only'!$AN$71:$AN$72,"Retain")</f>
        <v>2</v>
      </c>
      <c r="AF42" s="2">
        <f>COUNTIF('Answers RR only'!$AN$71:$AN$72,"Remove")</f>
        <v>0</v>
      </c>
      <c r="AG42" s="2">
        <f>COUNTIF('Answers RR only'!$AN$71:$AN$72,"")</f>
        <v>0</v>
      </c>
      <c r="AH42" s="77">
        <f t="shared" si="22"/>
        <v>1</v>
      </c>
      <c r="AI42" s="1">
        <f t="shared" si="23"/>
        <v>52</v>
      </c>
      <c r="AJ42" s="1">
        <f t="shared" si="24"/>
        <v>18</v>
      </c>
      <c r="AK42" s="79">
        <f t="shared" si="25"/>
        <v>0.7428571428571429</v>
      </c>
      <c r="AM42" s="1">
        <v>6</v>
      </c>
      <c r="AN42" s="1">
        <v>52</v>
      </c>
      <c r="AP42" s="1">
        <f t="shared" si="12"/>
        <v>70</v>
      </c>
      <c r="AQ42" s="1">
        <f t="shared" si="13"/>
        <v>3</v>
      </c>
      <c r="AR42" s="1">
        <f t="shared" si="11"/>
        <v>67</v>
      </c>
      <c r="AS42" s="79">
        <f t="shared" si="14"/>
        <v>0.7761194029850746</v>
      </c>
    </row>
    <row r="43" spans="1:45" ht="55.5" thickBot="1">
      <c r="A43" s="59" t="s">
        <v>292</v>
      </c>
      <c r="B43" s="52" t="s">
        <v>47</v>
      </c>
      <c r="C43" s="53">
        <f>COUNTIF('Answers RR only'!$AO$3:$AO$16,"Retain")</f>
        <v>6</v>
      </c>
      <c r="D43" s="2">
        <f>COUNTIF('Answers RR only'!$AO$3:$AO$16,"Remove")</f>
        <v>8</v>
      </c>
      <c r="E43" s="2">
        <f>COUNTIF('Answers RR only'!$AO$3:$AO$16,"")</f>
        <v>0</v>
      </c>
      <c r="F43" s="48">
        <f t="shared" si="15"/>
        <v>0.42857142857142855</v>
      </c>
      <c r="G43" s="53">
        <f>COUNTIF('Answers RR only'!$AO$17:$AO$31,"Retain")</f>
        <v>7</v>
      </c>
      <c r="H43" s="2">
        <f>COUNTIF('Answers RR only'!$AO$17:$AO$31,"Remove")</f>
        <v>7</v>
      </c>
      <c r="I43" s="2">
        <f>COUNTIF('Answers RR only'!$AO$17:$AO$31,"")</f>
        <v>1</v>
      </c>
      <c r="J43" s="48">
        <f t="shared" si="16"/>
        <v>0.4666666666666667</v>
      </c>
      <c r="K43" s="53">
        <f>COUNTIF('Answers RR only'!$AO$32:$AO$39,"Retain")</f>
        <v>4</v>
      </c>
      <c r="L43" s="2">
        <f>COUNTIF('Answers RR only'!$AO$32:$AO$39,"Remove")</f>
        <v>3</v>
      </c>
      <c r="M43" s="2">
        <f>COUNTIF('Answers RR only'!$AO$32:$AO$39,"")</f>
        <v>1</v>
      </c>
      <c r="N43" s="48">
        <f t="shared" si="17"/>
        <v>0.5</v>
      </c>
      <c r="O43" s="53">
        <f>COUNTIF('Answers RR only'!$AO$40:$AO$59,"Retain")</f>
        <v>9</v>
      </c>
      <c r="P43" s="2">
        <f>COUNTIF('Answers RR only'!$AO$40:$AO$59,"Remove")</f>
        <v>10</v>
      </c>
      <c r="Q43" s="2">
        <f>COUNTIF('Answers RR only'!$AO$40:$AO$59,"")</f>
        <v>1</v>
      </c>
      <c r="R43" s="48">
        <f t="shared" si="18"/>
        <v>0.45</v>
      </c>
      <c r="S43" s="53">
        <f>COUNTIF('Answers RR only'!$AO$60:$AO$61,"Retain")</f>
        <v>0</v>
      </c>
      <c r="T43" s="2">
        <f>COUNTIF('Answers RR only'!$AO$60:$AO$61,"Remove")</f>
        <v>2</v>
      </c>
      <c r="U43" s="2">
        <f>COUNTIF('Answers RR only'!$AO$60:$AO$61,"")</f>
        <v>0</v>
      </c>
      <c r="V43" s="48">
        <f t="shared" si="19"/>
        <v>0</v>
      </c>
      <c r="W43" s="53">
        <f>COUNTIF('Answers RR only'!$AO$62:$AO$66,"Retain")</f>
        <v>3</v>
      </c>
      <c r="X43" s="2">
        <f>COUNTIF('Answers RR only'!$AO$62:$AO$66,"Remove")</f>
        <v>2</v>
      </c>
      <c r="Y43" s="2">
        <f>COUNTIF('Answers RR only'!$AO$62:$AO$66,"")</f>
        <v>0</v>
      </c>
      <c r="Z43" s="48">
        <f t="shared" si="20"/>
        <v>0.6</v>
      </c>
      <c r="AA43" s="53">
        <f>COUNTIF('Answers RR only'!$AO$67:$AO$70,"Retain")</f>
        <v>3</v>
      </c>
      <c r="AB43" s="2">
        <f>COUNTIF('Answers RR only'!$AO$67:$AO$70,"Remove")</f>
        <v>1</v>
      </c>
      <c r="AC43" s="2">
        <f>COUNTIF('Answers RR only'!$AO$67:$AO$70,"")</f>
        <v>0</v>
      </c>
      <c r="AD43" s="48">
        <f t="shared" si="21"/>
        <v>0.75</v>
      </c>
      <c r="AE43" s="53">
        <f>COUNTIF('Answers RR only'!$AO$71:$AO$72,"Retain")</f>
        <v>2</v>
      </c>
      <c r="AF43" s="2">
        <f>COUNTIF('Answers RR only'!$AO$71:$AO$72,"Remove")</f>
        <v>0</v>
      </c>
      <c r="AG43" s="2">
        <f>COUNTIF('Answers RR only'!$AO$71:$AO$72,"")</f>
        <v>0</v>
      </c>
      <c r="AH43" s="77">
        <f t="shared" si="22"/>
        <v>1</v>
      </c>
      <c r="AI43" s="1">
        <f t="shared" si="23"/>
        <v>34</v>
      </c>
      <c r="AJ43" s="1">
        <f t="shared" si="24"/>
        <v>36</v>
      </c>
      <c r="AK43" s="79">
        <f t="shared" si="25"/>
        <v>0.4857142857142857</v>
      </c>
      <c r="AM43" s="1">
        <v>7</v>
      </c>
      <c r="AN43" s="1">
        <v>34</v>
      </c>
      <c r="AP43" s="1">
        <f t="shared" si="12"/>
        <v>70</v>
      </c>
      <c r="AQ43" s="1">
        <f t="shared" si="13"/>
        <v>3</v>
      </c>
      <c r="AR43" s="1">
        <f t="shared" si="11"/>
        <v>67</v>
      </c>
      <c r="AS43" s="79">
        <f t="shared" si="14"/>
        <v>0.5074626865671642</v>
      </c>
    </row>
    <row r="44" spans="1:45" ht="15" thickBot="1">
      <c r="A44" s="59" t="s">
        <v>292</v>
      </c>
      <c r="B44" s="52" t="s">
        <v>48</v>
      </c>
      <c r="C44" s="53">
        <f>COUNTIF('Answers RR only'!$AP$3:$AP$16,"Retain")</f>
        <v>13</v>
      </c>
      <c r="D44" s="2">
        <f>COUNTIF('Answers RR only'!$AP$3:$AP$16,"Remove")</f>
        <v>1</v>
      </c>
      <c r="E44" s="2">
        <f>COUNTIF('Answers RR only'!$AP$3:$AP$16,"")</f>
        <v>0</v>
      </c>
      <c r="F44" s="48">
        <f t="shared" si="15"/>
        <v>0.9285714285714286</v>
      </c>
      <c r="G44" s="53">
        <f>COUNTIF('Answers RR only'!$AP$17:$AP$31,"Retain")</f>
        <v>14</v>
      </c>
      <c r="H44" s="2">
        <f>COUNTIF('Answers RR only'!$AP$17:$AP$31,"Remove")</f>
        <v>0</v>
      </c>
      <c r="I44" s="2">
        <f>COUNTIF('Answers RR only'!$AP$17:$AP$31,"")</f>
        <v>1</v>
      </c>
      <c r="J44" s="48">
        <f t="shared" si="16"/>
        <v>0.9333333333333333</v>
      </c>
      <c r="K44" s="53">
        <f>COUNTIF('Answers RR only'!$AP$32:$AP$39,"Retain")</f>
        <v>7</v>
      </c>
      <c r="L44" s="2">
        <f>COUNTIF('Answers RR only'!$AP$32:$AP$39,"Remove")</f>
        <v>0</v>
      </c>
      <c r="M44" s="2">
        <f>COUNTIF('Answers RR only'!$AP$32:$AP$39,"")</f>
        <v>1</v>
      </c>
      <c r="N44" s="48">
        <f t="shared" si="17"/>
        <v>0.875</v>
      </c>
      <c r="O44" s="53">
        <f>COUNTIF('Answers RR only'!$AP$40:$AP$59,"Retain")</f>
        <v>19</v>
      </c>
      <c r="P44" s="2">
        <f>COUNTIF('Answers RR only'!$AP$40:$AP$59,"Remove")</f>
        <v>0</v>
      </c>
      <c r="Q44" s="2">
        <f>COUNTIF('Answers RR only'!$AP$40:$AP$59,"")</f>
        <v>1</v>
      </c>
      <c r="R44" s="48">
        <f t="shared" si="18"/>
        <v>0.95</v>
      </c>
      <c r="S44" s="53">
        <f>COUNTIF('Answers RR only'!$AP$60:$AP$61,"Retain")</f>
        <v>2</v>
      </c>
      <c r="T44" s="2">
        <f>COUNTIF('Answers RR only'!$AP$60:$AP$61,"Remove")</f>
        <v>0</v>
      </c>
      <c r="U44" s="2">
        <f>COUNTIF('Answers RR only'!$AP$60:$AP$61,"")</f>
        <v>0</v>
      </c>
      <c r="V44" s="48">
        <f t="shared" si="19"/>
        <v>1</v>
      </c>
      <c r="W44" s="53">
        <f>COUNTIF('Answers RR only'!$AP$62:$AP$66,"Retain")</f>
        <v>5</v>
      </c>
      <c r="X44" s="2">
        <f>COUNTIF('Answers RR only'!$AP$62:$AP$66,"Remove")</f>
        <v>0</v>
      </c>
      <c r="Y44" s="2">
        <f>COUNTIF('Answers RR only'!$AP$62:$AP$66,"")</f>
        <v>0</v>
      </c>
      <c r="Z44" s="48">
        <f t="shared" si="20"/>
        <v>1</v>
      </c>
      <c r="AA44" s="53">
        <f>COUNTIF('Answers RR only'!$AP$67:$AP$70,"Retain")</f>
        <v>4</v>
      </c>
      <c r="AB44" s="2">
        <f>COUNTIF('Answers RR only'!$AP$67:$AP$70,"Remove")</f>
        <v>0</v>
      </c>
      <c r="AC44" s="2">
        <f>COUNTIF('Answers RR only'!$AP$67:$AP$70,"")</f>
        <v>0</v>
      </c>
      <c r="AD44" s="48">
        <f t="shared" si="21"/>
        <v>1</v>
      </c>
      <c r="AE44" s="53">
        <f>COUNTIF('Answers RR only'!$AP$71:$AP$72,"Retain")</f>
        <v>2</v>
      </c>
      <c r="AF44" s="2">
        <f>COUNTIF('Answers RR only'!$AP$71:$AP$72,"Remove")</f>
        <v>0</v>
      </c>
      <c r="AG44" s="2">
        <f>COUNTIF('Answers RR only'!$AP$71:$AP$72,"")</f>
        <v>0</v>
      </c>
      <c r="AH44" s="77">
        <f t="shared" si="22"/>
        <v>1</v>
      </c>
      <c r="AI44" s="1">
        <f t="shared" si="23"/>
        <v>66</v>
      </c>
      <c r="AJ44" s="1">
        <f t="shared" si="24"/>
        <v>4</v>
      </c>
      <c r="AK44" s="79">
        <f t="shared" si="25"/>
        <v>0.9428571428571428</v>
      </c>
      <c r="AM44" s="1">
        <v>8</v>
      </c>
      <c r="AN44" s="1">
        <v>66</v>
      </c>
      <c r="AP44" s="1">
        <f t="shared" si="12"/>
        <v>70</v>
      </c>
      <c r="AQ44" s="1">
        <f t="shared" si="13"/>
        <v>3</v>
      </c>
      <c r="AR44" s="1">
        <f t="shared" si="11"/>
        <v>67</v>
      </c>
      <c r="AS44" s="79">
        <f t="shared" si="14"/>
        <v>0.9850746268656716</v>
      </c>
    </row>
    <row r="45" spans="1:45" ht="22.5" thickBot="1">
      <c r="A45" s="59" t="s">
        <v>292</v>
      </c>
      <c r="B45" s="52" t="s">
        <v>49</v>
      </c>
      <c r="C45" s="53">
        <f>COUNTIF('Answers RR only'!$AQ$3:$AQ$16,"Retain")</f>
        <v>13</v>
      </c>
      <c r="D45" s="2">
        <f>COUNTIF('Answers RR only'!$AQ$3:$AQ$16,"Remove")</f>
        <v>1</v>
      </c>
      <c r="E45" s="2">
        <f>COUNTIF('Answers RR only'!$AQ$3:$AQ$16,"")</f>
        <v>0</v>
      </c>
      <c r="F45" s="48">
        <f t="shared" si="15"/>
        <v>0.9285714285714286</v>
      </c>
      <c r="G45" s="53">
        <f>COUNTIF('Answers RR only'!$AQ$17:$AQ$31,"Retain")</f>
        <v>13</v>
      </c>
      <c r="H45" s="2">
        <f>COUNTIF('Answers RR only'!$AQ$17:$AQ$31,"Remove")</f>
        <v>0</v>
      </c>
      <c r="I45" s="2">
        <f>COUNTIF('Answers RR only'!$AQ$17:$AQ$31,"")</f>
        <v>2</v>
      </c>
      <c r="J45" s="48">
        <f t="shared" si="16"/>
        <v>0.8666666666666667</v>
      </c>
      <c r="K45" s="53">
        <f>COUNTIF('Answers RR only'!$AQ$32:$AQ$39,"Retain")</f>
        <v>7</v>
      </c>
      <c r="L45" s="2">
        <f>COUNTIF('Answers RR only'!$AQ$32:$AQ$39,"Remove")</f>
        <v>0</v>
      </c>
      <c r="M45" s="2">
        <f>COUNTIF('Answers RR only'!$AQ$32:$AQ$39,"")</f>
        <v>1</v>
      </c>
      <c r="N45" s="48">
        <f t="shared" si="17"/>
        <v>0.875</v>
      </c>
      <c r="O45" s="53">
        <f>COUNTIF('Answers RR only'!$AQ$40:$AQ$59,"Retain")</f>
        <v>13</v>
      </c>
      <c r="P45" s="2">
        <f>COUNTIF('Answers RR only'!$AQ$40:$AQ$59,"Remove")</f>
        <v>4</v>
      </c>
      <c r="Q45" s="2">
        <f>COUNTIF('Answers RR only'!$AQ$40:$AQ$59,"")</f>
        <v>3</v>
      </c>
      <c r="R45" s="48">
        <f t="shared" si="18"/>
        <v>0.65</v>
      </c>
      <c r="S45" s="53">
        <f>COUNTIF('Answers RR only'!$AQ$60:$AQ$61,"Retain")</f>
        <v>2</v>
      </c>
      <c r="T45" s="2">
        <f>COUNTIF('Answers RR only'!$AQ$60:$AQ$61,"Remove")</f>
        <v>0</v>
      </c>
      <c r="U45" s="2">
        <f>COUNTIF('Answers RR only'!$AQ$60:$AQ$61,"")</f>
        <v>0</v>
      </c>
      <c r="V45" s="48">
        <f t="shared" si="19"/>
        <v>1</v>
      </c>
      <c r="W45" s="53">
        <f>COUNTIF('Answers RR only'!$AQ$62:$AQ$66,"Retain")</f>
        <v>2</v>
      </c>
      <c r="X45" s="2">
        <f>COUNTIF('Answers RR only'!$AQ$62:$AQ$66,"Remove")</f>
        <v>2</v>
      </c>
      <c r="Y45" s="2">
        <f>COUNTIF('Answers RR only'!$AQ$62:$AQ$66,"")</f>
        <v>1</v>
      </c>
      <c r="Z45" s="48">
        <f t="shared" si="20"/>
        <v>0.4</v>
      </c>
      <c r="AA45" s="53">
        <f>COUNTIF('Answers RR only'!$AQ$67:$AQ$70,"Retain")</f>
        <v>2</v>
      </c>
      <c r="AB45" s="2">
        <f>COUNTIF('Answers RR only'!$AQ$67:$AQ$70,"Remove")</f>
        <v>1</v>
      </c>
      <c r="AC45" s="2">
        <f>COUNTIF('Answers RR only'!$AQ$67:$AQ$70,"")</f>
        <v>1</v>
      </c>
      <c r="AD45" s="48">
        <f t="shared" si="21"/>
        <v>0.5</v>
      </c>
      <c r="AE45" s="53">
        <f>COUNTIF('Answers RR only'!$AQ$71:$AQ$72,"Retain")</f>
        <v>2</v>
      </c>
      <c r="AF45" s="2">
        <f>COUNTIF('Answers RR only'!$AQ$71:$AQ$72,"Remove")</f>
        <v>0</v>
      </c>
      <c r="AG45" s="2">
        <f>COUNTIF('Answers RR only'!$AQ$71:$AQ$72,"")</f>
        <v>0</v>
      </c>
      <c r="AH45" s="77">
        <f t="shared" si="22"/>
        <v>1</v>
      </c>
      <c r="AI45" s="1">
        <f t="shared" si="23"/>
        <v>54</v>
      </c>
      <c r="AJ45" s="1">
        <f t="shared" si="24"/>
        <v>16</v>
      </c>
      <c r="AK45" s="79">
        <f t="shared" si="25"/>
        <v>0.7714285714285715</v>
      </c>
      <c r="AM45" s="1">
        <v>9</v>
      </c>
      <c r="AN45" s="1">
        <v>54</v>
      </c>
      <c r="AP45" s="1">
        <f t="shared" si="12"/>
        <v>70</v>
      </c>
      <c r="AQ45" s="1">
        <f t="shared" si="13"/>
        <v>8</v>
      </c>
      <c r="AR45" s="1">
        <f t="shared" si="11"/>
        <v>62</v>
      </c>
      <c r="AS45" s="79">
        <f t="shared" si="14"/>
        <v>0.8709677419354839</v>
      </c>
    </row>
    <row r="46" spans="1:45" ht="33.75" thickBot="1">
      <c r="A46" s="59" t="s">
        <v>292</v>
      </c>
      <c r="B46" s="52" t="s">
        <v>50</v>
      </c>
      <c r="C46" s="53">
        <f>COUNTIF('Answers RR only'!$AR$3:$AR$16,"Retain")</f>
        <v>11</v>
      </c>
      <c r="D46" s="2">
        <f>COUNTIF('Answers RR only'!$AR$3:$AR$16,"Remove")</f>
        <v>3</v>
      </c>
      <c r="E46" s="2">
        <f>COUNTIF('Answers RR only'!$AR$3:$AR$16,"")</f>
        <v>0</v>
      </c>
      <c r="F46" s="48">
        <f t="shared" si="15"/>
        <v>0.7857142857142857</v>
      </c>
      <c r="G46" s="53">
        <f>COUNTIF('Answers RR only'!$AR$17:$AR$31,"Retain")</f>
        <v>14</v>
      </c>
      <c r="H46" s="2">
        <f>COUNTIF('Answers RR only'!$AR$17:$AR$31,"Remove")</f>
        <v>0</v>
      </c>
      <c r="I46" s="2">
        <f>COUNTIF('Answers RR only'!$AR$17:$AR$31,"")</f>
        <v>1</v>
      </c>
      <c r="J46" s="48">
        <f t="shared" si="16"/>
        <v>0.9333333333333333</v>
      </c>
      <c r="K46" s="53">
        <f>COUNTIF('Answers RR only'!$AR$32:$AR$39,"Retain")</f>
        <v>8</v>
      </c>
      <c r="L46" s="2">
        <f>COUNTIF('Answers RR only'!$AR$32:$AR$39,"Remove")</f>
        <v>0</v>
      </c>
      <c r="M46" s="2">
        <f>COUNTIF('Answers RR only'!$AR$32:$AR$39,"")</f>
        <v>0</v>
      </c>
      <c r="N46" s="48">
        <f t="shared" si="17"/>
        <v>1</v>
      </c>
      <c r="O46" s="53">
        <f>COUNTIF('Answers RR only'!$AR$40:$AR$59,"Retain")</f>
        <v>16</v>
      </c>
      <c r="P46" s="2">
        <f>COUNTIF('Answers RR only'!$AR$40:$AR$59,"Remove")</f>
        <v>3</v>
      </c>
      <c r="Q46" s="2">
        <f>COUNTIF('Answers RR only'!$AR$40:$AR$59,"")</f>
        <v>1</v>
      </c>
      <c r="R46" s="48">
        <f t="shared" si="18"/>
        <v>0.8</v>
      </c>
      <c r="S46" s="53">
        <f>COUNTIF('Answers RR only'!$AR$60:$AR$61,"Retain")</f>
        <v>2</v>
      </c>
      <c r="T46" s="2">
        <f>COUNTIF('Answers RR only'!$AR$60:$AR$61,"Remove")</f>
        <v>0</v>
      </c>
      <c r="U46" s="2">
        <f>COUNTIF('Answers RR only'!$AR$60:$AR$61,"")</f>
        <v>0</v>
      </c>
      <c r="V46" s="48">
        <f t="shared" si="19"/>
        <v>1</v>
      </c>
      <c r="W46" s="53">
        <f>COUNTIF('Answers RR only'!$AR$62:$AR$66,"Retain")</f>
        <v>5</v>
      </c>
      <c r="X46" s="2">
        <f>COUNTIF('Answers RR only'!$AR$62:$AR$66,"Remove")</f>
        <v>0</v>
      </c>
      <c r="Y46" s="2">
        <f>COUNTIF('Answers RR only'!$AR$62:$AR$66,"")</f>
        <v>0</v>
      </c>
      <c r="Z46" s="48">
        <f t="shared" si="20"/>
        <v>1</v>
      </c>
      <c r="AA46" s="53">
        <f>COUNTIF('Answers RR only'!$AR$67:$AR$70,"Retain")</f>
        <v>3</v>
      </c>
      <c r="AB46" s="2">
        <f>COUNTIF('Answers RR only'!$AR$67:$AR$70,"Remove")</f>
        <v>1</v>
      </c>
      <c r="AC46" s="2">
        <f>COUNTIF('Answers RR only'!$AR$67:$AR$70,"")</f>
        <v>0</v>
      </c>
      <c r="AD46" s="48">
        <f t="shared" si="21"/>
        <v>0.75</v>
      </c>
      <c r="AE46" s="53">
        <f>COUNTIF('Answers RR only'!$AR$71:$AR$72,"Retain")</f>
        <v>2</v>
      </c>
      <c r="AF46" s="2">
        <f>COUNTIF('Answers RR only'!$AR$71:$AR$72,"Remove")</f>
        <v>0</v>
      </c>
      <c r="AG46" s="2">
        <f>COUNTIF('Answers RR only'!$AR$71:$AR$72,"")</f>
        <v>0</v>
      </c>
      <c r="AH46" s="77">
        <f t="shared" si="22"/>
        <v>1</v>
      </c>
      <c r="AI46" s="1">
        <f t="shared" si="23"/>
        <v>61</v>
      </c>
      <c r="AJ46" s="1">
        <f t="shared" si="24"/>
        <v>9</v>
      </c>
      <c r="AK46" s="79">
        <f t="shared" si="25"/>
        <v>0.8714285714285714</v>
      </c>
      <c r="AM46" s="1">
        <v>10</v>
      </c>
      <c r="AN46" s="1">
        <v>61</v>
      </c>
      <c r="AP46" s="1">
        <f t="shared" si="12"/>
        <v>70</v>
      </c>
      <c r="AQ46" s="1">
        <f t="shared" si="13"/>
        <v>2</v>
      </c>
      <c r="AR46" s="1">
        <f t="shared" si="11"/>
        <v>68</v>
      </c>
      <c r="AS46" s="79">
        <f t="shared" si="14"/>
        <v>0.8970588235294118</v>
      </c>
    </row>
    <row r="47" spans="1:45" ht="22.5" thickBot="1">
      <c r="A47" s="59" t="s">
        <v>292</v>
      </c>
      <c r="B47" s="52" t="s">
        <v>51</v>
      </c>
      <c r="C47" s="53">
        <f>COUNTIF('Answers RR only'!$AS$3:$AS$16,"Retain")</f>
        <v>9</v>
      </c>
      <c r="D47" s="2">
        <f>COUNTIF('Answers RR only'!$AS$3:$AS$16,"Remove")</f>
        <v>3</v>
      </c>
      <c r="E47" s="2">
        <f>COUNTIF('Answers RR only'!$AS$3:$AS$16,"")</f>
        <v>2</v>
      </c>
      <c r="F47" s="48">
        <f t="shared" si="15"/>
        <v>0.6428571428571429</v>
      </c>
      <c r="G47" s="53">
        <f>COUNTIF('Answers RR only'!$AS$17:$AS$31,"Retain")</f>
        <v>8</v>
      </c>
      <c r="H47" s="2">
        <f>COUNTIF('Answers RR only'!$AS$17:$AS$31,"Remove")</f>
        <v>4</v>
      </c>
      <c r="I47" s="2">
        <f>COUNTIF('Answers RR only'!$AS$17:$AS$31,"")</f>
        <v>3</v>
      </c>
      <c r="J47" s="48">
        <f t="shared" si="16"/>
        <v>0.5333333333333333</v>
      </c>
      <c r="K47" s="53">
        <f>COUNTIF('Answers RR only'!$AS$32:$AS$39,"Retain")</f>
        <v>3</v>
      </c>
      <c r="L47" s="2">
        <f>COUNTIF('Answers RR only'!$AS$32:$AS$39,"Remove")</f>
        <v>4</v>
      </c>
      <c r="M47" s="2">
        <f>COUNTIF('Answers RR only'!$AS$32:$AS$39,"")</f>
        <v>1</v>
      </c>
      <c r="N47" s="48">
        <f t="shared" si="17"/>
        <v>0.375</v>
      </c>
      <c r="O47" s="53">
        <f>COUNTIF('Answers RR only'!$AS$40:$AS$59,"Retain")</f>
        <v>8</v>
      </c>
      <c r="P47" s="2">
        <f>COUNTIF('Answers RR only'!$AS$40:$AS$59,"Remove")</f>
        <v>9</v>
      </c>
      <c r="Q47" s="2">
        <f>COUNTIF('Answers RR only'!$AS$40:$AS$59,"")</f>
        <v>3</v>
      </c>
      <c r="R47" s="48">
        <f t="shared" si="18"/>
        <v>0.4</v>
      </c>
      <c r="S47" s="53">
        <f>COUNTIF('Answers RR only'!$AS$60:$AS$61,"Retain")</f>
        <v>2</v>
      </c>
      <c r="T47" s="2">
        <f>COUNTIF('Answers RR only'!$AS$60:$AS$61,"Remove")</f>
        <v>0</v>
      </c>
      <c r="U47" s="2">
        <f>COUNTIF('Answers RR only'!$AS$60:$AS$61,"")</f>
        <v>0</v>
      </c>
      <c r="V47" s="48">
        <f t="shared" si="19"/>
        <v>1</v>
      </c>
      <c r="W47" s="53">
        <f>COUNTIF('Answers RR only'!$AS$62:$AS$66,"Retain")</f>
        <v>1</v>
      </c>
      <c r="X47" s="2">
        <f>COUNTIF('Answers RR only'!$AS$62:$AS$66,"Remove")</f>
        <v>1</v>
      </c>
      <c r="Y47" s="2">
        <f>COUNTIF('Answers RR only'!$AS$62:$AS$66,"")</f>
        <v>3</v>
      </c>
      <c r="Z47" s="48">
        <f t="shared" si="20"/>
        <v>0.2</v>
      </c>
      <c r="AA47" s="53">
        <f>COUNTIF('Answers RR only'!$AS$67:$AS$70,"Retain")</f>
        <v>1</v>
      </c>
      <c r="AB47" s="2">
        <f>COUNTIF('Answers RR only'!$AS$67:$AS$70,"Remove")</f>
        <v>1</v>
      </c>
      <c r="AC47" s="2">
        <f>COUNTIF('Answers RR only'!$AS$67:$AS$70,"")</f>
        <v>2</v>
      </c>
      <c r="AD47" s="48">
        <f t="shared" si="21"/>
        <v>0.25</v>
      </c>
      <c r="AE47" s="53">
        <f>COUNTIF('Answers RR only'!$AS$71:$AS$72,"Retain")</f>
        <v>1</v>
      </c>
      <c r="AF47" s="2">
        <f>COUNTIF('Answers RR only'!$AS$71:$AS$72,"Remove")</f>
        <v>1</v>
      </c>
      <c r="AG47" s="2">
        <f>COUNTIF('Answers RR only'!$AS$71:$AS$72,"")</f>
        <v>0</v>
      </c>
      <c r="AH47" s="77">
        <f t="shared" si="22"/>
        <v>0.5</v>
      </c>
      <c r="AI47" s="1">
        <f t="shared" si="23"/>
        <v>33</v>
      </c>
      <c r="AJ47" s="1">
        <f t="shared" si="24"/>
        <v>37</v>
      </c>
      <c r="AK47" s="79">
        <f t="shared" si="25"/>
        <v>0.4714285714285714</v>
      </c>
      <c r="AM47" s="1">
        <v>11</v>
      </c>
      <c r="AN47" s="1">
        <v>33</v>
      </c>
      <c r="AP47" s="1">
        <f t="shared" si="12"/>
        <v>70</v>
      </c>
      <c r="AQ47" s="1">
        <f t="shared" si="13"/>
        <v>14</v>
      </c>
      <c r="AR47" s="1">
        <f t="shared" si="11"/>
        <v>56</v>
      </c>
      <c r="AS47" s="79">
        <f t="shared" si="14"/>
        <v>0.5892857142857143</v>
      </c>
    </row>
    <row r="48" spans="1:45" ht="45" thickBot="1">
      <c r="A48" s="59" t="s">
        <v>292</v>
      </c>
      <c r="B48" s="52" t="s">
        <v>53</v>
      </c>
      <c r="C48" s="53">
        <f>COUNTIF('Answers RR only'!$AT$3:$AT$16,"Retain")</f>
        <v>12</v>
      </c>
      <c r="D48" s="2">
        <f>COUNTIF('Answers RR only'!$AT$3:$AT$16,"Remove")</f>
        <v>2</v>
      </c>
      <c r="E48" s="2">
        <f>COUNTIF('Answers RR only'!$AT$3:$AT$16,"")</f>
        <v>0</v>
      </c>
      <c r="F48" s="48">
        <f t="shared" si="15"/>
        <v>0.8571428571428571</v>
      </c>
      <c r="G48" s="53">
        <f>COUNTIF('Answers RR only'!$AT$17:$AT$31,"Retain")</f>
        <v>12</v>
      </c>
      <c r="H48" s="2">
        <f>COUNTIF('Answers RR only'!$AT$17:$AT$31,"Remove")</f>
        <v>2</v>
      </c>
      <c r="I48" s="2">
        <f>COUNTIF('Answers RR only'!$AT$17:$AT$31,"")</f>
        <v>1</v>
      </c>
      <c r="J48" s="48">
        <f t="shared" si="16"/>
        <v>0.8</v>
      </c>
      <c r="K48" s="53">
        <f>COUNTIF('Answers RR only'!$AT$32:$AT$39,"Retain")</f>
        <v>7</v>
      </c>
      <c r="L48" s="2">
        <f>COUNTIF('Answers RR only'!$AT$32:$AT$39,"Remove")</f>
        <v>0</v>
      </c>
      <c r="M48" s="2">
        <f>COUNTIF('Answers RR only'!$AT$32:$AT$39,"")</f>
        <v>1</v>
      </c>
      <c r="N48" s="48">
        <f t="shared" si="17"/>
        <v>0.875</v>
      </c>
      <c r="O48" s="53">
        <f>COUNTIF('Answers RR only'!$AT$40:$AT$59,"Retain")</f>
        <v>14</v>
      </c>
      <c r="P48" s="2">
        <f>COUNTIF('Answers RR only'!$AT$40:$AT$59,"Remove")</f>
        <v>5</v>
      </c>
      <c r="Q48" s="2">
        <f>COUNTIF('Answers RR only'!$AT$40:$AT$59,"")</f>
        <v>1</v>
      </c>
      <c r="R48" s="48">
        <f t="shared" si="18"/>
        <v>0.7</v>
      </c>
      <c r="S48" s="53">
        <f>COUNTIF('Answers RR only'!$AT$60:$AT$61,"Retain")</f>
        <v>2</v>
      </c>
      <c r="T48" s="2">
        <f>COUNTIF('Answers RR only'!$AT$60:$AT$61,"Remove")</f>
        <v>0</v>
      </c>
      <c r="U48" s="2">
        <f>COUNTIF('Answers RR only'!$AT$60:$AT$61,"")</f>
        <v>0</v>
      </c>
      <c r="V48" s="48">
        <f t="shared" si="19"/>
        <v>1</v>
      </c>
      <c r="W48" s="53">
        <f>COUNTIF('Answers RR only'!$AT$62:$AT$66,"Retain")</f>
        <v>2</v>
      </c>
      <c r="X48" s="2">
        <f>COUNTIF('Answers RR only'!$AT$62:$AT$66,"Remove")</f>
        <v>1</v>
      </c>
      <c r="Y48" s="2">
        <f>COUNTIF('Answers RR only'!$AT$62:$AT$66,"")</f>
        <v>2</v>
      </c>
      <c r="Z48" s="48">
        <f t="shared" si="20"/>
        <v>0.4</v>
      </c>
      <c r="AA48" s="53">
        <f>COUNTIF('Answers RR only'!$AT$67:$AT$70,"Retain")</f>
        <v>4</v>
      </c>
      <c r="AB48" s="2">
        <f>COUNTIF('Answers RR only'!$AT$67:$AT$70,"Remove")</f>
        <v>0</v>
      </c>
      <c r="AC48" s="2">
        <f>COUNTIF('Answers RR only'!$AT$67:$AT$70,"")</f>
        <v>0</v>
      </c>
      <c r="AD48" s="48">
        <f t="shared" si="21"/>
        <v>1</v>
      </c>
      <c r="AE48" s="53">
        <f>COUNTIF('Answers RR only'!$AT$71:$AT$72,"Retain")</f>
        <v>2</v>
      </c>
      <c r="AF48" s="2">
        <f>COUNTIF('Answers RR only'!$AT$71:$AT$72,"Remove")</f>
        <v>0</v>
      </c>
      <c r="AG48" s="2">
        <f>COUNTIF('Answers RR only'!$AT$71:$AT$72,"")</f>
        <v>0</v>
      </c>
      <c r="AH48" s="77">
        <f t="shared" si="22"/>
        <v>1</v>
      </c>
      <c r="AI48" s="1">
        <f t="shared" si="23"/>
        <v>55</v>
      </c>
      <c r="AJ48" s="1">
        <f t="shared" si="24"/>
        <v>15</v>
      </c>
      <c r="AK48" s="79">
        <f t="shared" si="25"/>
        <v>0.7857142857142857</v>
      </c>
      <c r="AM48" s="1">
        <v>12</v>
      </c>
      <c r="AN48" s="1">
        <v>55</v>
      </c>
      <c r="AP48" s="1">
        <f t="shared" si="12"/>
        <v>70</v>
      </c>
      <c r="AQ48" s="1">
        <f t="shared" si="13"/>
        <v>5</v>
      </c>
      <c r="AR48" s="1">
        <f t="shared" si="11"/>
        <v>65</v>
      </c>
      <c r="AS48" s="79">
        <f t="shared" si="14"/>
        <v>0.8461538461538461</v>
      </c>
    </row>
    <row r="49" spans="1:45" ht="33.75" thickBot="1">
      <c r="A49" s="59" t="s">
        <v>292</v>
      </c>
      <c r="B49" s="52" t="s">
        <v>54</v>
      </c>
      <c r="C49" s="53">
        <f>COUNTIF('Answers RR only'!$AU$3:$AU$16,"Retain")</f>
        <v>8</v>
      </c>
      <c r="D49" s="2">
        <f>COUNTIF('Answers RR only'!$AU$3:$AU$16,"Remove")</f>
        <v>5</v>
      </c>
      <c r="E49" s="2">
        <f>COUNTIF('Answers RR only'!$AU$3:$AU$16,"")</f>
        <v>1</v>
      </c>
      <c r="F49" s="48">
        <f t="shared" si="15"/>
        <v>0.5714285714285714</v>
      </c>
      <c r="G49" s="53">
        <f>COUNTIF('Answers RR only'!$AU$17:$AU$31,"Retain")</f>
        <v>13</v>
      </c>
      <c r="H49" s="2">
        <f>COUNTIF('Answers RR only'!$AU$17:$AU$31,"Remove")</f>
        <v>1</v>
      </c>
      <c r="I49" s="2">
        <f>COUNTIF('Answers RR only'!$AU$17:$AU$31,"")</f>
        <v>1</v>
      </c>
      <c r="J49" s="48">
        <f t="shared" si="16"/>
        <v>0.8666666666666667</v>
      </c>
      <c r="K49" s="53">
        <f>COUNTIF('Answers RR only'!$AU$32:$AU$39,"Retain")</f>
        <v>7</v>
      </c>
      <c r="L49" s="2">
        <f>COUNTIF('Answers RR only'!$AU$32:$AU$39,"Remove")</f>
        <v>0</v>
      </c>
      <c r="M49" s="2">
        <f>COUNTIF('Answers RR only'!$AU$32:$AU$39,"")</f>
        <v>1</v>
      </c>
      <c r="N49" s="48">
        <f t="shared" si="17"/>
        <v>0.875</v>
      </c>
      <c r="O49" s="53">
        <f>COUNTIF('Answers RR only'!$AU$40:$AU$59,"Retain")</f>
        <v>12</v>
      </c>
      <c r="P49" s="2">
        <f>COUNTIF('Answers RR only'!$AU$40:$AU$59,"Remove")</f>
        <v>6</v>
      </c>
      <c r="Q49" s="2">
        <f>COUNTIF('Answers RR only'!$AU$40:$AU$59,"")</f>
        <v>2</v>
      </c>
      <c r="R49" s="48">
        <f t="shared" si="18"/>
        <v>0.6</v>
      </c>
      <c r="S49" s="53">
        <f>COUNTIF('Answers RR only'!$AU$60:$AU$61,"Retain")</f>
        <v>2</v>
      </c>
      <c r="T49" s="2">
        <f>COUNTIF('Answers RR only'!$AU$60:$AU$61,"Remove")</f>
        <v>0</v>
      </c>
      <c r="U49" s="2">
        <f>COUNTIF('Answers RR only'!$AU$60:$AU$61,"")</f>
        <v>0</v>
      </c>
      <c r="V49" s="48">
        <f t="shared" si="19"/>
        <v>1</v>
      </c>
      <c r="W49" s="53">
        <f>COUNTIF('Answers RR only'!$AU$62:$AU$66,"Retain")</f>
        <v>2</v>
      </c>
      <c r="X49" s="2">
        <f>COUNTIF('Answers RR only'!$AU$62:$AU$66,"Remove")</f>
        <v>1</v>
      </c>
      <c r="Y49" s="2">
        <f>COUNTIF('Answers RR only'!$AU$62:$AU$66,"")</f>
        <v>2</v>
      </c>
      <c r="Z49" s="48">
        <f t="shared" si="20"/>
        <v>0.4</v>
      </c>
      <c r="AA49" s="53">
        <f>COUNTIF('Answers RR only'!$AU$67:$AU$70,"Retain")</f>
        <v>3</v>
      </c>
      <c r="AB49" s="2">
        <f>COUNTIF('Answers RR only'!$AU$67:$AU$70,"Remove")</f>
        <v>1</v>
      </c>
      <c r="AC49" s="2">
        <f>COUNTIF('Answers RR only'!$AU$67:$AU$70,"")</f>
        <v>0</v>
      </c>
      <c r="AD49" s="48">
        <f t="shared" si="21"/>
        <v>0.75</v>
      </c>
      <c r="AE49" s="53">
        <f>COUNTIF('Answers RR only'!$AU$71:$AU$72,"Retain")</f>
        <v>2</v>
      </c>
      <c r="AF49" s="2">
        <f>COUNTIF('Answers RR only'!$AU$71:$AU$72,"Remove")</f>
        <v>0</v>
      </c>
      <c r="AG49" s="2">
        <f>COUNTIF('Answers RR only'!$AU$71:$AU$72,"")</f>
        <v>0</v>
      </c>
      <c r="AH49" s="77">
        <f t="shared" si="22"/>
        <v>1</v>
      </c>
      <c r="AI49" s="1">
        <f t="shared" si="23"/>
        <v>49</v>
      </c>
      <c r="AJ49" s="1">
        <f t="shared" si="24"/>
        <v>21</v>
      </c>
      <c r="AK49" s="79">
        <f t="shared" si="25"/>
        <v>0.7</v>
      </c>
      <c r="AM49" s="1">
        <v>13</v>
      </c>
      <c r="AN49" s="1">
        <v>49</v>
      </c>
      <c r="AP49" s="1">
        <f t="shared" si="12"/>
        <v>70</v>
      </c>
      <c r="AQ49" s="1">
        <f t="shared" si="13"/>
        <v>7</v>
      </c>
      <c r="AR49" s="1">
        <f t="shared" si="11"/>
        <v>63</v>
      </c>
      <c r="AS49" s="79">
        <f t="shared" si="14"/>
        <v>0.7777777777777778</v>
      </c>
    </row>
    <row r="50" spans="1:45" ht="22.5" thickBot="1">
      <c r="A50" s="59" t="s">
        <v>292</v>
      </c>
      <c r="B50" s="52" t="s">
        <v>55</v>
      </c>
      <c r="C50" s="53">
        <f>COUNTIF('Answers RR only'!$AV$3:$AV$16,"Retain")</f>
        <v>11</v>
      </c>
      <c r="D50" s="2">
        <f>COUNTIF('Answers RR only'!$AV$3:$AV$16,"Remove")</f>
        <v>3</v>
      </c>
      <c r="E50" s="2">
        <f>COUNTIF('Answers RR only'!$AV$3:$AV$16,"")</f>
        <v>0</v>
      </c>
      <c r="F50" s="48">
        <f t="shared" si="15"/>
        <v>0.7857142857142857</v>
      </c>
      <c r="G50" s="53">
        <f>COUNTIF('Answers RR only'!$AV$17:$AV$31,"Retain")</f>
        <v>11</v>
      </c>
      <c r="H50" s="2">
        <f>COUNTIF('Answers RR only'!$AV$17:$AV$31,"Remove")</f>
        <v>2</v>
      </c>
      <c r="I50" s="2">
        <f>COUNTIF('Answers RR only'!$AV$17:$AV$31,"")</f>
        <v>2</v>
      </c>
      <c r="J50" s="48">
        <f t="shared" si="16"/>
        <v>0.7333333333333333</v>
      </c>
      <c r="K50" s="53">
        <f>COUNTIF('Answers RR only'!$AV$32:$AV$39,"Retain")</f>
        <v>7</v>
      </c>
      <c r="L50" s="2">
        <f>COUNTIF('Answers RR only'!$AV$32:$AV$39,"Remove")</f>
        <v>0</v>
      </c>
      <c r="M50" s="2">
        <f>COUNTIF('Answers RR only'!$AV$32:$AV$39,"")</f>
        <v>1</v>
      </c>
      <c r="N50" s="48">
        <f t="shared" si="17"/>
        <v>0.875</v>
      </c>
      <c r="O50" s="53">
        <f>COUNTIF('Answers RR only'!$AV$40:$AV$59,"Retain")</f>
        <v>15</v>
      </c>
      <c r="P50" s="2">
        <f>COUNTIF('Answers RR only'!$AV$40:$AV$59,"Remove")</f>
        <v>3</v>
      </c>
      <c r="Q50" s="2">
        <f>COUNTIF('Answers RR only'!$AV$40:$AV$59,"")</f>
        <v>2</v>
      </c>
      <c r="R50" s="48">
        <f t="shared" si="18"/>
        <v>0.75</v>
      </c>
      <c r="S50" s="53">
        <f>COUNTIF('Answers RR only'!$AV$60:$AV$61,"Retain")</f>
        <v>2</v>
      </c>
      <c r="T50" s="2">
        <f>COUNTIF('Answers RR only'!$AV$60:$AV$61,"Remove")</f>
        <v>0</v>
      </c>
      <c r="U50" s="2">
        <f>COUNTIF('Answers RR only'!$AV$60:$AV$61,"")</f>
        <v>0</v>
      </c>
      <c r="V50" s="48">
        <f t="shared" si="19"/>
        <v>1</v>
      </c>
      <c r="W50" s="53">
        <f>COUNTIF('Answers RR only'!$AV$62:$AV$66,"Retain")</f>
        <v>1</v>
      </c>
      <c r="X50" s="2">
        <f>COUNTIF('Answers RR only'!$AV$62:$AV$66,"Remove")</f>
        <v>2</v>
      </c>
      <c r="Y50" s="2">
        <f>COUNTIF('Answers RR only'!$AV$62:$AV$66,"")</f>
        <v>2</v>
      </c>
      <c r="Z50" s="48">
        <f t="shared" si="20"/>
        <v>0.2</v>
      </c>
      <c r="AA50" s="53">
        <f>COUNTIF('Answers RR only'!$AV$67:$AV$70,"Retain")</f>
        <v>4</v>
      </c>
      <c r="AB50" s="2">
        <f>COUNTIF('Answers RR only'!$AV$67:$AV$70,"Remove")</f>
        <v>0</v>
      </c>
      <c r="AC50" s="2">
        <f>COUNTIF('Answers RR only'!$AV$67:$AV$70,"")</f>
        <v>0</v>
      </c>
      <c r="AD50" s="48">
        <f t="shared" si="21"/>
        <v>1</v>
      </c>
      <c r="AE50" s="53">
        <f>COUNTIF('Answers RR only'!$AV$71:$AV$72,"Retain")</f>
        <v>2</v>
      </c>
      <c r="AF50" s="2">
        <f>COUNTIF('Answers RR only'!$AV$71:$AV$72,"Remove")</f>
        <v>0</v>
      </c>
      <c r="AG50" s="2">
        <f>COUNTIF('Answers RR only'!$AV$71:$AV$72,"")</f>
        <v>0</v>
      </c>
      <c r="AH50" s="77">
        <f t="shared" si="22"/>
        <v>1</v>
      </c>
      <c r="AI50" s="1">
        <f t="shared" si="23"/>
        <v>53</v>
      </c>
      <c r="AJ50" s="1">
        <f t="shared" si="24"/>
        <v>17</v>
      </c>
      <c r="AK50" s="79">
        <f t="shared" si="25"/>
        <v>0.7571428571428571</v>
      </c>
      <c r="AM50" s="1">
        <v>14</v>
      </c>
      <c r="AN50" s="1">
        <v>53</v>
      </c>
      <c r="AP50" s="1">
        <f t="shared" si="12"/>
        <v>70</v>
      </c>
      <c r="AQ50" s="1">
        <f t="shared" si="13"/>
        <v>7</v>
      </c>
      <c r="AR50" s="1">
        <f t="shared" si="11"/>
        <v>63</v>
      </c>
      <c r="AS50" s="79">
        <f t="shared" si="14"/>
        <v>0.8412698412698413</v>
      </c>
    </row>
    <row r="51" spans="1:45" ht="33.75" thickBot="1">
      <c r="A51" s="59" t="s">
        <v>292</v>
      </c>
      <c r="B51" s="52" t="s">
        <v>56</v>
      </c>
      <c r="C51" s="53">
        <f>COUNTIF('Answers RR only'!$AW$3:$AW$16,"Retain")</f>
        <v>13</v>
      </c>
      <c r="D51" s="2">
        <f>COUNTIF('Answers RR only'!$AW$3:$AW$16,"Remove")</f>
        <v>1</v>
      </c>
      <c r="E51" s="2">
        <f>COUNTIF('Answers RR only'!$AW$3:$AW$16,"")</f>
        <v>0</v>
      </c>
      <c r="F51" s="48">
        <f t="shared" si="15"/>
        <v>0.9285714285714286</v>
      </c>
      <c r="G51" s="53">
        <f>COUNTIF('Answers RR only'!$AW$17:$AW$31,"Retain")</f>
        <v>13</v>
      </c>
      <c r="H51" s="2">
        <f>COUNTIF('Answers RR only'!$AW$17:$AW$31,"Remove")</f>
        <v>1</v>
      </c>
      <c r="I51" s="2">
        <f>COUNTIF('Answers RR only'!$AW$17:$AW$31,"")</f>
        <v>1</v>
      </c>
      <c r="J51" s="48">
        <f t="shared" si="16"/>
        <v>0.8666666666666667</v>
      </c>
      <c r="K51" s="53">
        <f>COUNTIF('Answers RR only'!$AW$32:$AW$39,"Retain")</f>
        <v>6</v>
      </c>
      <c r="L51" s="2">
        <f>COUNTIF('Answers RR only'!$AW$32:$AW$39,"Remove")</f>
        <v>1</v>
      </c>
      <c r="M51" s="2">
        <f>COUNTIF('Answers RR only'!$AW$32:$AW$39,"")</f>
        <v>1</v>
      </c>
      <c r="N51" s="48">
        <f t="shared" si="17"/>
        <v>0.75</v>
      </c>
      <c r="O51" s="53">
        <f>COUNTIF('Answers RR only'!$AW$40:$AW$59,"Retain")</f>
        <v>19</v>
      </c>
      <c r="P51" s="2">
        <f>COUNTIF('Answers RR only'!$AW$40:$AW$59,"Remove")</f>
        <v>0</v>
      </c>
      <c r="Q51" s="2">
        <f>COUNTIF('Answers RR only'!$AW$40:$AW$59,"")</f>
        <v>1</v>
      </c>
      <c r="R51" s="48">
        <f t="shared" si="18"/>
        <v>0.95</v>
      </c>
      <c r="S51" s="53">
        <f>COUNTIF('Answers RR only'!$AW$60:$AW$61,"Retain")</f>
        <v>2</v>
      </c>
      <c r="T51" s="2">
        <f>COUNTIF('Answers RR only'!$AW$60:$AW$61,"Remove")</f>
        <v>0</v>
      </c>
      <c r="U51" s="2">
        <f>COUNTIF('Answers RR only'!$AW$60:$AW$61,"")</f>
        <v>0</v>
      </c>
      <c r="V51" s="48">
        <f t="shared" si="19"/>
        <v>1</v>
      </c>
      <c r="W51" s="53">
        <f>COUNTIF('Answers RR only'!$AW$62:$AW$66,"Retain")</f>
        <v>4</v>
      </c>
      <c r="X51" s="2">
        <f>COUNTIF('Answers RR only'!$AW$62:$AW$66,"Remove")</f>
        <v>0</v>
      </c>
      <c r="Y51" s="2">
        <f>COUNTIF('Answers RR only'!$AW$62:$AW$66,"")</f>
        <v>1</v>
      </c>
      <c r="Z51" s="48">
        <f t="shared" si="20"/>
        <v>0.8</v>
      </c>
      <c r="AA51" s="53">
        <f>COUNTIF('Answers RR only'!$AW$67:$AW$70,"Retain")</f>
        <v>4</v>
      </c>
      <c r="AB51" s="2">
        <f>COUNTIF('Answers RR only'!$AW$67:$AW$70,"Remove")</f>
        <v>0</v>
      </c>
      <c r="AC51" s="2">
        <f>COUNTIF('Answers RR only'!$AW$67:$AW$70,"")</f>
        <v>0</v>
      </c>
      <c r="AD51" s="48">
        <f t="shared" si="21"/>
        <v>1</v>
      </c>
      <c r="AE51" s="53">
        <f>COUNTIF('Answers RR only'!$AW$71:$AW$72,"Retain")</f>
        <v>2</v>
      </c>
      <c r="AF51" s="2">
        <f>COUNTIF('Answers RR only'!$AW$71:$AW$72,"Remove")</f>
        <v>0</v>
      </c>
      <c r="AG51" s="2">
        <f>COUNTIF('Answers RR only'!$AW$71:$AW$72,"")</f>
        <v>0</v>
      </c>
      <c r="AH51" s="77">
        <f t="shared" si="22"/>
        <v>1</v>
      </c>
      <c r="AI51" s="1">
        <f t="shared" si="23"/>
        <v>63</v>
      </c>
      <c r="AJ51" s="1">
        <f t="shared" si="24"/>
        <v>7</v>
      </c>
      <c r="AK51" s="79">
        <f t="shared" si="25"/>
        <v>0.9</v>
      </c>
      <c r="AM51" s="1">
        <v>15</v>
      </c>
      <c r="AN51" s="1">
        <v>63</v>
      </c>
      <c r="AP51" s="1">
        <f t="shared" si="12"/>
        <v>70</v>
      </c>
      <c r="AQ51" s="1">
        <f t="shared" si="13"/>
        <v>4</v>
      </c>
      <c r="AR51" s="1">
        <f t="shared" si="11"/>
        <v>66</v>
      </c>
      <c r="AS51" s="79">
        <f t="shared" si="14"/>
        <v>0.9545454545454546</v>
      </c>
    </row>
    <row r="52" spans="1:45" ht="33.75" thickBot="1">
      <c r="A52" s="59" t="s">
        <v>292</v>
      </c>
      <c r="B52" s="52" t="s">
        <v>57</v>
      </c>
      <c r="C52" s="53">
        <f>COUNTIF('Answers RR only'!$AX$3:$AX$16,"Retain")</f>
        <v>14</v>
      </c>
      <c r="D52" s="2">
        <f>COUNTIF('Answers RR only'!$AX$3:$AX$16,"Remove")</f>
        <v>0</v>
      </c>
      <c r="E52" s="2">
        <f>COUNTIF('Answers RR only'!$AX$3:$AX$16,"")</f>
        <v>0</v>
      </c>
      <c r="F52" s="48">
        <f t="shared" si="15"/>
        <v>1</v>
      </c>
      <c r="G52" s="53">
        <f>COUNTIF('Answers RR only'!$AX$17:$AX$31,"Retain")</f>
        <v>12</v>
      </c>
      <c r="H52" s="2">
        <f>COUNTIF('Answers RR only'!$AX$17:$AX$31,"Remove")</f>
        <v>1</v>
      </c>
      <c r="I52" s="2">
        <f>COUNTIF('Answers RR only'!$AX$17:$AX$31,"")</f>
        <v>2</v>
      </c>
      <c r="J52" s="48">
        <f t="shared" si="16"/>
        <v>0.8</v>
      </c>
      <c r="K52" s="53">
        <f>COUNTIF('Answers RR only'!$AX$32:$AX$39,"Retain")</f>
        <v>7</v>
      </c>
      <c r="L52" s="2">
        <f>COUNTIF('Answers RR only'!$AX$32:$AX$39,"Remove")</f>
        <v>0</v>
      </c>
      <c r="M52" s="2">
        <f>COUNTIF('Answers RR only'!$AX$32:$AX$39,"")</f>
        <v>1</v>
      </c>
      <c r="N52" s="48">
        <f t="shared" si="17"/>
        <v>0.875</v>
      </c>
      <c r="O52" s="53">
        <f>COUNTIF('Answers RR only'!$AX$40:$AX$59,"Retain")</f>
        <v>17</v>
      </c>
      <c r="P52" s="2">
        <f>COUNTIF('Answers RR only'!$AX$40:$AX$59,"Remove")</f>
        <v>1</v>
      </c>
      <c r="Q52" s="2">
        <f>COUNTIF('Answers RR only'!$AX$40:$AX$59,"")</f>
        <v>2</v>
      </c>
      <c r="R52" s="48">
        <f t="shared" si="18"/>
        <v>0.85</v>
      </c>
      <c r="S52" s="53">
        <f>COUNTIF('Answers RR only'!$AX$60:$AX$61,"Retain")</f>
        <v>2</v>
      </c>
      <c r="T52" s="2">
        <f>COUNTIF('Answers RR only'!$AX$60:$AX$61,"Remove")</f>
        <v>0</v>
      </c>
      <c r="U52" s="2">
        <f>COUNTIF('Answers RR only'!$AX$60:$AX$61,"")</f>
        <v>0</v>
      </c>
      <c r="V52" s="48">
        <f t="shared" si="19"/>
        <v>1</v>
      </c>
      <c r="W52" s="53">
        <f>COUNTIF('Answers RR only'!$AX$62:$AX$66,"Retain")</f>
        <v>3</v>
      </c>
      <c r="X52" s="2">
        <f>COUNTIF('Answers RR only'!$AX$62:$AX$66,"Remove")</f>
        <v>0</v>
      </c>
      <c r="Y52" s="2">
        <f>COUNTIF('Answers RR only'!$AX$62:$AX$66,"")</f>
        <v>2</v>
      </c>
      <c r="Z52" s="48">
        <f t="shared" si="20"/>
        <v>0.6</v>
      </c>
      <c r="AA52" s="53">
        <f>COUNTIF('Answers RR only'!$AX$67:$AX$70,"Retain")</f>
        <v>4</v>
      </c>
      <c r="AB52" s="2">
        <f>COUNTIF('Answers RR only'!$AX$67:$AX$70,"Remove")</f>
        <v>0</v>
      </c>
      <c r="AC52" s="2">
        <f>COUNTIF('Answers RR only'!$AX$67:$AX$70,"")</f>
        <v>0</v>
      </c>
      <c r="AD52" s="48">
        <f t="shared" si="21"/>
        <v>1</v>
      </c>
      <c r="AE52" s="53">
        <f>COUNTIF('Answers RR only'!$AX$71:$AX$72,"Retain")</f>
        <v>1</v>
      </c>
      <c r="AF52" s="2">
        <f>COUNTIF('Answers RR only'!$AX$71:$AX$72,"Remove")</f>
        <v>1</v>
      </c>
      <c r="AG52" s="2">
        <f>COUNTIF('Answers RR only'!$AX$71:$AX$72,"")</f>
        <v>0</v>
      </c>
      <c r="AH52" s="77">
        <f t="shared" si="22"/>
        <v>0.5</v>
      </c>
      <c r="AI52" s="1">
        <f t="shared" si="23"/>
        <v>60</v>
      </c>
      <c r="AJ52" s="1">
        <f t="shared" si="24"/>
        <v>10</v>
      </c>
      <c r="AK52" s="79">
        <f t="shared" si="25"/>
        <v>0.8571428571428571</v>
      </c>
      <c r="AM52" s="1">
        <v>16</v>
      </c>
      <c r="AN52" s="1">
        <v>60</v>
      </c>
      <c r="AP52" s="1">
        <f t="shared" si="12"/>
        <v>70</v>
      </c>
      <c r="AQ52" s="1">
        <f t="shared" si="13"/>
        <v>7</v>
      </c>
      <c r="AR52" s="1">
        <f t="shared" si="11"/>
        <v>63</v>
      </c>
      <c r="AS52" s="79">
        <f t="shared" si="14"/>
        <v>0.9523809523809523</v>
      </c>
    </row>
    <row r="53" spans="1:45" ht="66.75" thickBot="1">
      <c r="A53" s="59" t="s">
        <v>292</v>
      </c>
      <c r="B53" s="52" t="s">
        <v>58</v>
      </c>
      <c r="C53" s="53">
        <f>COUNTIF('Answers RR only'!$AY$3:$AY$16,"Retain")</f>
        <v>9</v>
      </c>
      <c r="D53" s="2">
        <f>COUNTIF('Answers RR only'!$AY$3:$AY$16,"Remove")</f>
        <v>5</v>
      </c>
      <c r="E53" s="2">
        <f>COUNTIF('Answers RR only'!$AY$3:$AY$16,"")</f>
        <v>0</v>
      </c>
      <c r="F53" s="48">
        <f t="shared" si="15"/>
        <v>0.6428571428571429</v>
      </c>
      <c r="G53" s="53">
        <f>COUNTIF('Answers RR only'!$AY$17:$AY$31,"Retain")</f>
        <v>10</v>
      </c>
      <c r="H53" s="2">
        <f>COUNTIF('Answers RR only'!$AY$17:$AY$31,"Remove")</f>
        <v>3</v>
      </c>
      <c r="I53" s="2">
        <f>COUNTIF('Answers RR only'!$AY$17:$AY$31,"")</f>
        <v>2</v>
      </c>
      <c r="J53" s="48">
        <f t="shared" si="16"/>
        <v>0.6666666666666666</v>
      </c>
      <c r="K53" s="53">
        <f>COUNTIF('Answers RR only'!$AY$32:$AY$39,"Retain")</f>
        <v>6</v>
      </c>
      <c r="L53" s="2">
        <f>COUNTIF('Answers RR only'!$AY$32:$AY$39,"Remove")</f>
        <v>1</v>
      </c>
      <c r="M53" s="2">
        <f>COUNTIF('Answers RR only'!$AY$32:$AY$39,"")</f>
        <v>1</v>
      </c>
      <c r="N53" s="48">
        <f t="shared" si="17"/>
        <v>0.75</v>
      </c>
      <c r="O53" s="53">
        <f>COUNTIF('Answers RR only'!$AY$40:$AY$59,"Retain")</f>
        <v>13</v>
      </c>
      <c r="P53" s="2">
        <f>COUNTIF('Answers RR only'!$AY$40:$AY$59,"Remove")</f>
        <v>5</v>
      </c>
      <c r="Q53" s="2">
        <f>COUNTIF('Answers RR only'!$AY$40:$AY$59,"")</f>
        <v>2</v>
      </c>
      <c r="R53" s="48">
        <f t="shared" si="18"/>
        <v>0.65</v>
      </c>
      <c r="S53" s="53">
        <f>COUNTIF('Answers RR only'!$AY$60:$AY$61,"Retain")</f>
        <v>0</v>
      </c>
      <c r="T53" s="2">
        <f>COUNTIF('Answers RR only'!$AY$60:$AY$61,"Remove")</f>
        <v>2</v>
      </c>
      <c r="U53" s="2">
        <f>COUNTIF('Answers RR only'!$AY$60:$AY$61,"")</f>
        <v>0</v>
      </c>
      <c r="V53" s="48">
        <f t="shared" si="19"/>
        <v>0</v>
      </c>
      <c r="W53" s="53">
        <f>COUNTIF('Answers RR only'!$AY$62:$AY$66,"Retain")</f>
        <v>5</v>
      </c>
      <c r="X53" s="2">
        <f>COUNTIF('Answers RR only'!$AY$62:$AY$66,"Remove")</f>
        <v>0</v>
      </c>
      <c r="Y53" s="2">
        <f>COUNTIF('Answers RR only'!$AY$62:$AY$66,"")</f>
        <v>0</v>
      </c>
      <c r="Z53" s="48">
        <f t="shared" si="20"/>
        <v>1</v>
      </c>
      <c r="AA53" s="53">
        <f>COUNTIF('Answers RR only'!$AY$67:$AY$70,"Retain")</f>
        <v>4</v>
      </c>
      <c r="AB53" s="2">
        <f>COUNTIF('Answers RR only'!$AY$67:$AY$70,"Remove")</f>
        <v>0</v>
      </c>
      <c r="AC53" s="2">
        <f>COUNTIF('Answers RR only'!$AY$67:$AY$70,"")</f>
        <v>0</v>
      </c>
      <c r="AD53" s="48">
        <f t="shared" si="21"/>
        <v>1</v>
      </c>
      <c r="AE53" s="53">
        <f>COUNTIF('Answers RR only'!$AY$71:$AY$72,"Retain")</f>
        <v>2</v>
      </c>
      <c r="AF53" s="2">
        <f>COUNTIF('Answers RR only'!$AY$71:$AY$72,"Remove")</f>
        <v>0</v>
      </c>
      <c r="AG53" s="2">
        <f>COUNTIF('Answers RR only'!$AY$71:$AY$72,"")</f>
        <v>0</v>
      </c>
      <c r="AH53" s="77">
        <f t="shared" si="22"/>
        <v>1</v>
      </c>
      <c r="AI53" s="1">
        <f t="shared" si="23"/>
        <v>49</v>
      </c>
      <c r="AJ53" s="1">
        <f t="shared" si="24"/>
        <v>21</v>
      </c>
      <c r="AK53" s="79">
        <f t="shared" si="25"/>
        <v>0.7</v>
      </c>
      <c r="AM53" s="1">
        <v>17</v>
      </c>
      <c r="AN53" s="1">
        <v>49</v>
      </c>
      <c r="AP53" s="1">
        <f t="shared" si="12"/>
        <v>70</v>
      </c>
      <c r="AQ53" s="1">
        <f t="shared" si="13"/>
        <v>5</v>
      </c>
      <c r="AR53" s="1">
        <f t="shared" si="11"/>
        <v>65</v>
      </c>
      <c r="AS53" s="79">
        <f t="shared" si="14"/>
        <v>0.7538461538461538</v>
      </c>
    </row>
    <row r="54" spans="1:45" s="49" customFormat="1" ht="15" thickBot="1">
      <c r="A54" s="59" t="s">
        <v>292</v>
      </c>
      <c r="B54" s="64" t="s">
        <v>297</v>
      </c>
      <c r="C54" s="71">
        <f>SUM(C37:C53)</f>
        <v>189</v>
      </c>
      <c r="D54" s="72">
        <f>SUM(D37:D53)</f>
        <v>46</v>
      </c>
      <c r="E54" s="72">
        <f>SUM(E37:E53)</f>
        <v>3</v>
      </c>
      <c r="F54" s="73">
        <f t="shared" si="15"/>
        <v>0.7941176470588235</v>
      </c>
      <c r="G54" s="71">
        <f>SUM(G37:G53)</f>
        <v>200</v>
      </c>
      <c r="H54" s="72">
        <f>SUM(H37:H53)</f>
        <v>32</v>
      </c>
      <c r="I54" s="72">
        <f>SUM(I37:I53)</f>
        <v>23</v>
      </c>
      <c r="J54" s="73">
        <f t="shared" si="16"/>
        <v>0.7843137254901961</v>
      </c>
      <c r="K54" s="71">
        <f>SUM(K37:K53)</f>
        <v>111</v>
      </c>
      <c r="L54" s="72">
        <f>SUM(L37:L53)</f>
        <v>12</v>
      </c>
      <c r="M54" s="72">
        <f>SUM(M37:M53)</f>
        <v>13</v>
      </c>
      <c r="N54" s="73">
        <f t="shared" si="17"/>
        <v>0.8161764705882353</v>
      </c>
      <c r="O54" s="71">
        <f>SUM(O37:O53)</f>
        <v>251</v>
      </c>
      <c r="P54" s="72">
        <f>SUM(P37:P53)</f>
        <v>60</v>
      </c>
      <c r="Q54" s="72">
        <f>SUM(Q37:Q53)</f>
        <v>29</v>
      </c>
      <c r="R54" s="73">
        <f t="shared" si="18"/>
        <v>0.7382352941176471</v>
      </c>
      <c r="S54" s="71">
        <f>SUM(S37:S53)</f>
        <v>30</v>
      </c>
      <c r="T54" s="72">
        <f>SUM(T37:T53)</f>
        <v>4</v>
      </c>
      <c r="U54" s="72">
        <f>SUM(U37:U53)</f>
        <v>0</v>
      </c>
      <c r="V54" s="73">
        <f t="shared" si="19"/>
        <v>0.8823529411764706</v>
      </c>
      <c r="W54" s="71">
        <f>SUM(W37:W53)</f>
        <v>56</v>
      </c>
      <c r="X54" s="72">
        <f>SUM(X37:X53)</f>
        <v>15</v>
      </c>
      <c r="Y54" s="72">
        <f>SUM(Y37:Y53)</f>
        <v>14</v>
      </c>
      <c r="Z54" s="73">
        <f t="shared" si="20"/>
        <v>0.6588235294117647</v>
      </c>
      <c r="AA54" s="71">
        <f>SUM(AA37:AA53)</f>
        <v>59</v>
      </c>
      <c r="AB54" s="72">
        <f>SUM(AB37:AB53)</f>
        <v>6</v>
      </c>
      <c r="AC54" s="72">
        <f>SUM(AC37:AC53)</f>
        <v>3</v>
      </c>
      <c r="AD54" s="73">
        <f t="shared" si="21"/>
        <v>0.8676470588235294</v>
      </c>
      <c r="AE54" s="71">
        <f>SUM(AE37:AE53)</f>
        <v>29</v>
      </c>
      <c r="AF54" s="74">
        <f>SUM(AF37:AF53)</f>
        <v>5</v>
      </c>
      <c r="AG54" s="74">
        <f>SUM(AG37:AG53)</f>
        <v>0</v>
      </c>
      <c r="AH54" s="78">
        <f t="shared" si="22"/>
        <v>0.8529411764705882</v>
      </c>
      <c r="AI54" s="1">
        <f t="shared" si="23"/>
        <v>925</v>
      </c>
      <c r="AJ54" s="1">
        <f t="shared" si="24"/>
        <v>265</v>
      </c>
      <c r="AK54" s="79">
        <f t="shared" si="25"/>
        <v>0.7773109243697479</v>
      </c>
      <c r="AP54" s="1">
        <f t="shared" si="12"/>
        <v>1190</v>
      </c>
      <c r="AQ54" s="1">
        <f t="shared" si="13"/>
        <v>85</v>
      </c>
      <c r="AR54" s="1">
        <f t="shared" si="11"/>
        <v>1105</v>
      </c>
      <c r="AS54" s="79">
        <f t="shared" si="14"/>
        <v>0.8371040723981901</v>
      </c>
    </row>
    <row r="55" spans="1:45" ht="22.5" thickBot="1">
      <c r="A55" s="59" t="s">
        <v>293</v>
      </c>
      <c r="B55" s="60" t="s">
        <v>60</v>
      </c>
      <c r="C55" s="61">
        <f>COUNTIF('Answers RR only'!$AZ$3:$AZ$16,"Retain")</f>
        <v>8</v>
      </c>
      <c r="D55" s="62">
        <f>COUNTIF('Answers RR only'!$AZ$3:$AZ$16,"Remove")</f>
        <v>6</v>
      </c>
      <c r="E55" s="62">
        <f>COUNTIF('Answers RR only'!$AZ$3:$AZ$16,"")</f>
        <v>0</v>
      </c>
      <c r="F55" s="63">
        <f t="shared" si="15"/>
        <v>0.5714285714285714</v>
      </c>
      <c r="G55" s="61">
        <f>COUNTIF('Answers RR only'!$AZ$17:$AZ$31,"Retain")</f>
        <v>8</v>
      </c>
      <c r="H55" s="62">
        <f>COUNTIF('Answers RR only'!$AZ$17:$AZ$31,"Remove")</f>
        <v>6</v>
      </c>
      <c r="I55" s="62">
        <f>COUNTIF('Answers RR only'!$AZ$17:$AZ$31,"")</f>
        <v>1</v>
      </c>
      <c r="J55" s="63">
        <f t="shared" si="16"/>
        <v>0.5333333333333333</v>
      </c>
      <c r="K55" s="61">
        <f>COUNTIF('Answers RR only'!$AZ$32:$AZ$39,"Retain")</f>
        <v>3</v>
      </c>
      <c r="L55" s="62">
        <f>COUNTIF('Answers RR only'!$AZ$32:$AZ$39,"Remove")</f>
        <v>3</v>
      </c>
      <c r="M55" s="62">
        <f>COUNTIF('Answers RR only'!$AZ$32:$AZ$39,"")</f>
        <v>2</v>
      </c>
      <c r="N55" s="63">
        <f t="shared" si="17"/>
        <v>0.375</v>
      </c>
      <c r="O55" s="61">
        <f>COUNTIF('Answers RR only'!$AZ$40:$AZ$59,"Retain")</f>
        <v>12</v>
      </c>
      <c r="P55" s="62">
        <f>COUNTIF('Answers RR only'!$AZ$40:$AZ$59,"Remove")</f>
        <v>6</v>
      </c>
      <c r="Q55" s="62">
        <f>COUNTIF('Answers RR only'!$AZ$40:$AZ$59,"")</f>
        <v>2</v>
      </c>
      <c r="R55" s="63">
        <f t="shared" si="18"/>
        <v>0.6</v>
      </c>
      <c r="S55" s="61">
        <f>COUNTIF('Answers RR only'!$AZ$60:$AZ$61,"Retain")</f>
        <v>0</v>
      </c>
      <c r="T55" s="62">
        <f>COUNTIF('Answers RR only'!$AZ$60:$AZ$61,"Remove")</f>
        <v>1</v>
      </c>
      <c r="U55" s="62">
        <f>COUNTIF('Answers RR only'!$AZ$60:$AZ$61,"")</f>
        <v>1</v>
      </c>
      <c r="V55" s="63">
        <f t="shared" si="19"/>
        <v>0</v>
      </c>
      <c r="W55" s="61">
        <f>COUNTIF('Answers RR only'!$AZ$62:$AZ$66,"Retain")</f>
        <v>3</v>
      </c>
      <c r="X55" s="62">
        <f>COUNTIF('Answers RR only'!$AZ$62:$AZ$66,"Remove")</f>
        <v>2</v>
      </c>
      <c r="Y55" s="62">
        <f>COUNTIF('Answers RR only'!$AZ$62:$AZ$66,"")</f>
        <v>0</v>
      </c>
      <c r="Z55" s="63">
        <f t="shared" si="20"/>
        <v>0.6</v>
      </c>
      <c r="AA55" s="61">
        <f>COUNTIF('Answers RR only'!$AZ$67:$AZ$70,"Retain")</f>
        <v>4</v>
      </c>
      <c r="AB55" s="62">
        <f>COUNTIF('Answers RR only'!$AZ$67:$AZ$70,"Remove")</f>
        <v>0</v>
      </c>
      <c r="AC55" s="62">
        <f>COUNTIF('Answers RR only'!$AZ$67:$AZ$70,"")</f>
        <v>0</v>
      </c>
      <c r="AD55" s="63">
        <f t="shared" si="21"/>
        <v>1</v>
      </c>
      <c r="AE55" s="61">
        <f>COUNTIF('Answers RR only'!$AZ$71:$AZ$72,"Retain")</f>
        <v>1</v>
      </c>
      <c r="AF55" s="62">
        <f>COUNTIF('Answers RR only'!$AZ$71:$AZ$72,"Remove")</f>
        <v>1</v>
      </c>
      <c r="AG55" s="62">
        <f>COUNTIF('Answers RR only'!$AZ$71:$AZ$72,"")</f>
        <v>0</v>
      </c>
      <c r="AH55" s="76">
        <f t="shared" si="22"/>
        <v>0.5</v>
      </c>
      <c r="AI55" s="1">
        <f t="shared" si="23"/>
        <v>39</v>
      </c>
      <c r="AJ55" s="1">
        <f t="shared" si="24"/>
        <v>31</v>
      </c>
      <c r="AK55" s="79">
        <f t="shared" si="25"/>
        <v>0.5571428571428572</v>
      </c>
      <c r="AM55" s="1">
        <v>1</v>
      </c>
      <c r="AP55" s="1">
        <f t="shared" si="12"/>
        <v>70</v>
      </c>
      <c r="AQ55" s="1">
        <f t="shared" si="13"/>
        <v>6</v>
      </c>
      <c r="AR55" s="1">
        <f t="shared" si="11"/>
        <v>64</v>
      </c>
      <c r="AS55" s="79">
        <f t="shared" si="14"/>
        <v>0.609375</v>
      </c>
    </row>
    <row r="56" spans="1:45" ht="22.5" thickBot="1">
      <c r="A56" s="59" t="s">
        <v>293</v>
      </c>
      <c r="B56" s="52" t="s">
        <v>61</v>
      </c>
      <c r="C56" s="53">
        <f>COUNTIF('Answers RR only'!$BA$3:$BA$16,"Retain")</f>
        <v>8</v>
      </c>
      <c r="D56" s="2">
        <f>COUNTIF('Answers RR only'!$BA$3:$BA$16,"Remove")</f>
        <v>5</v>
      </c>
      <c r="E56" s="2">
        <f>COUNTIF('Answers RR only'!$BA$3:$BA$16,"")</f>
        <v>1</v>
      </c>
      <c r="F56" s="48">
        <f t="shared" si="15"/>
        <v>0.5714285714285714</v>
      </c>
      <c r="G56" s="53">
        <f>COUNTIF('Answers RR only'!$BA$17:$BA$31,"Retain")</f>
        <v>7</v>
      </c>
      <c r="H56" s="2">
        <f>COUNTIF('Answers RR only'!$BA$17:$BA$31,"Remove")</f>
        <v>7</v>
      </c>
      <c r="I56" s="2">
        <f>COUNTIF('Answers RR only'!$BA$17:$BA$31,"")</f>
        <v>1</v>
      </c>
      <c r="J56" s="48">
        <f t="shared" si="16"/>
        <v>0.4666666666666667</v>
      </c>
      <c r="K56" s="53">
        <f>COUNTIF('Answers RR only'!$BA$32:$BA$39,"Retain")</f>
        <v>3</v>
      </c>
      <c r="L56" s="2">
        <f>COUNTIF('Answers RR only'!$BA$32:$BA$39,"Remove")</f>
        <v>3</v>
      </c>
      <c r="M56" s="2">
        <f>COUNTIF('Answers RR only'!$BA$32:$BA$39,"")</f>
        <v>2</v>
      </c>
      <c r="N56" s="48">
        <f t="shared" si="17"/>
        <v>0.375</v>
      </c>
      <c r="O56" s="53">
        <f>COUNTIF('Answers RR only'!$BA$40:$BA$59,"Retain")</f>
        <v>5</v>
      </c>
      <c r="P56" s="2">
        <f>COUNTIF('Answers RR only'!$BA$40:$BA$59,"Remove")</f>
        <v>14</v>
      </c>
      <c r="Q56" s="2">
        <f>COUNTIF('Answers RR only'!$BA$40:$BA$59,"")</f>
        <v>1</v>
      </c>
      <c r="R56" s="48">
        <f t="shared" si="18"/>
        <v>0.25</v>
      </c>
      <c r="S56" s="53">
        <f>COUNTIF('Answers RR only'!$BA$60:$BA$61,"Retain")</f>
        <v>2</v>
      </c>
      <c r="T56" s="2">
        <f>COUNTIF('Answers RR only'!$BA$60:$BA$61,"Remove")</f>
        <v>0</v>
      </c>
      <c r="U56" s="2">
        <f>COUNTIF('Answers RR only'!$BA$60:$BA$61,"")</f>
        <v>0</v>
      </c>
      <c r="V56" s="48">
        <f t="shared" si="19"/>
        <v>1</v>
      </c>
      <c r="W56" s="53">
        <f>COUNTIF('Answers RR only'!$BA$62:$BA$66,"Retain")</f>
        <v>2</v>
      </c>
      <c r="X56" s="2">
        <f>COUNTIF('Answers RR only'!$BA$62:$BA$66,"Remove")</f>
        <v>2</v>
      </c>
      <c r="Y56" s="2">
        <f>COUNTIF('Answers RR only'!$BA$62:$BA$66,"")</f>
        <v>1</v>
      </c>
      <c r="Z56" s="48">
        <f t="shared" si="20"/>
        <v>0.4</v>
      </c>
      <c r="AA56" s="53">
        <f>COUNTIF('Answers RR only'!$BA$67:$BA$70,"Retain")</f>
        <v>2</v>
      </c>
      <c r="AB56" s="2">
        <f>COUNTIF('Answers RR only'!$BA$67:$BA$70,"Remove")</f>
        <v>1</v>
      </c>
      <c r="AC56" s="2">
        <f>COUNTIF('Answers RR only'!$BA$67:$BA$70,"")</f>
        <v>1</v>
      </c>
      <c r="AD56" s="48">
        <f t="shared" si="21"/>
        <v>0.5</v>
      </c>
      <c r="AE56" s="53">
        <f>COUNTIF('Answers RR only'!$BA$71:$BA$72,"Retain")</f>
        <v>1</v>
      </c>
      <c r="AF56" s="2">
        <f>COUNTIF('Answers RR only'!$BA$71:$BA$72,"Remove")</f>
        <v>1</v>
      </c>
      <c r="AG56" s="2">
        <f>COUNTIF('Answers RR only'!$BA$71:$BA$72,"")</f>
        <v>0</v>
      </c>
      <c r="AH56" s="77">
        <f t="shared" si="22"/>
        <v>0.5</v>
      </c>
      <c r="AI56" s="1">
        <f t="shared" si="23"/>
        <v>30</v>
      </c>
      <c r="AJ56" s="1">
        <f t="shared" si="24"/>
        <v>40</v>
      </c>
      <c r="AK56" s="79">
        <f t="shared" si="25"/>
        <v>0.42857142857142855</v>
      </c>
      <c r="AM56" s="1">
        <v>2</v>
      </c>
      <c r="AP56" s="1">
        <f t="shared" si="12"/>
        <v>70</v>
      </c>
      <c r="AQ56" s="1">
        <f t="shared" si="13"/>
        <v>7</v>
      </c>
      <c r="AR56" s="1">
        <f t="shared" si="11"/>
        <v>63</v>
      </c>
      <c r="AS56" s="79">
        <f t="shared" si="14"/>
        <v>0.47619047619047616</v>
      </c>
    </row>
    <row r="57" spans="1:45" ht="33.75" thickBot="1">
      <c r="A57" s="59" t="s">
        <v>293</v>
      </c>
      <c r="B57" s="52" t="s">
        <v>62</v>
      </c>
      <c r="C57" s="53">
        <f>COUNTIF('Answers RR only'!$BB$3:$BB$16,"Retain")</f>
        <v>11</v>
      </c>
      <c r="D57" s="2">
        <f>COUNTIF('Answers RR only'!$BB$3:$BB$16,"Remove")</f>
        <v>3</v>
      </c>
      <c r="E57" s="2">
        <f>COUNTIF('Answers RR only'!$BB$3:$BB$16,"")</f>
        <v>0</v>
      </c>
      <c r="F57" s="48">
        <f t="shared" si="15"/>
        <v>0.7857142857142857</v>
      </c>
      <c r="G57" s="53">
        <f>COUNTIF('Answers RR only'!$BB$17:$BB$31,"Retain")</f>
        <v>10</v>
      </c>
      <c r="H57" s="2">
        <f>COUNTIF('Answers RR only'!$BB$17:$BB$31,"Remove")</f>
        <v>3</v>
      </c>
      <c r="I57" s="2">
        <f>COUNTIF('Answers RR only'!$BB$17:$BB$31,"")</f>
        <v>2</v>
      </c>
      <c r="J57" s="48">
        <f t="shared" si="16"/>
        <v>0.6666666666666666</v>
      </c>
      <c r="K57" s="53">
        <f>COUNTIF('Answers RR only'!$BB$32:$BB$39,"Retain")</f>
        <v>5</v>
      </c>
      <c r="L57" s="2">
        <f>COUNTIF('Answers RR only'!$BB$32:$BB$39,"Remove")</f>
        <v>2</v>
      </c>
      <c r="M57" s="2">
        <f>COUNTIF('Answers RR only'!$BB$32:$BB$39,"")</f>
        <v>1</v>
      </c>
      <c r="N57" s="48">
        <f t="shared" si="17"/>
        <v>0.625</v>
      </c>
      <c r="O57" s="53">
        <f>COUNTIF('Answers RR only'!$BB$40:$BB$59,"Retain")</f>
        <v>13</v>
      </c>
      <c r="P57" s="2">
        <f>COUNTIF('Answers RR only'!$BB$40:$BB$59,"Remove")</f>
        <v>5</v>
      </c>
      <c r="Q57" s="2">
        <f>COUNTIF('Answers RR only'!$BB$40:$BB$59,"")</f>
        <v>2</v>
      </c>
      <c r="R57" s="48">
        <f t="shared" si="18"/>
        <v>0.65</v>
      </c>
      <c r="S57" s="53">
        <f>COUNTIF('Answers RR only'!$BB$60:$BB$61,"Retain")</f>
        <v>2</v>
      </c>
      <c r="T57" s="2">
        <f>COUNTIF('Answers RR only'!$BB$60:$BB$61,"Remove")</f>
        <v>0</v>
      </c>
      <c r="U57" s="2">
        <f>COUNTIF('Answers RR only'!$BB$60:$BB$61,"")</f>
        <v>0</v>
      </c>
      <c r="V57" s="48">
        <f t="shared" si="19"/>
        <v>1</v>
      </c>
      <c r="W57" s="53">
        <f>COUNTIF('Answers RR only'!$BB$62:$BB$66,"Retain")</f>
        <v>3</v>
      </c>
      <c r="X57" s="2">
        <f>COUNTIF('Answers RR only'!$BB$62:$BB$66,"Remove")</f>
        <v>0</v>
      </c>
      <c r="Y57" s="2">
        <f>COUNTIF('Answers RR only'!$BB$62:$BB$66,"")</f>
        <v>2</v>
      </c>
      <c r="Z57" s="48">
        <f t="shared" si="20"/>
        <v>0.6</v>
      </c>
      <c r="AA57" s="53">
        <f>COUNTIF('Answers RR only'!$BB$67:$BB$70,"Retain")</f>
        <v>3</v>
      </c>
      <c r="AB57" s="2">
        <f>COUNTIF('Answers RR only'!$BB$67:$BB$70,"Remove")</f>
        <v>1</v>
      </c>
      <c r="AC57" s="2">
        <f>COUNTIF('Answers RR only'!$BB$67:$BB$70,"")</f>
        <v>0</v>
      </c>
      <c r="AD57" s="48">
        <f t="shared" si="21"/>
        <v>0.75</v>
      </c>
      <c r="AE57" s="53">
        <f>COUNTIF('Answers RR only'!$BB$71:$BB$72,"Retain")</f>
        <v>1</v>
      </c>
      <c r="AF57" s="2">
        <f>COUNTIF('Answers RR only'!$BB$71:$BB$72,"Remove")</f>
        <v>1</v>
      </c>
      <c r="AG57" s="2">
        <f>COUNTIF('Answers RR only'!$BB$71:$BB$72,"")</f>
        <v>0</v>
      </c>
      <c r="AH57" s="77">
        <f t="shared" si="22"/>
        <v>0.5</v>
      </c>
      <c r="AI57" s="1">
        <f t="shared" si="23"/>
        <v>48</v>
      </c>
      <c r="AJ57" s="1">
        <f t="shared" si="24"/>
        <v>22</v>
      </c>
      <c r="AK57" s="79">
        <f t="shared" si="25"/>
        <v>0.6857142857142857</v>
      </c>
      <c r="AM57" s="1">
        <v>3</v>
      </c>
      <c r="AP57" s="1">
        <f t="shared" si="12"/>
        <v>70</v>
      </c>
      <c r="AQ57" s="1">
        <f t="shared" si="13"/>
        <v>7</v>
      </c>
      <c r="AR57" s="1">
        <f t="shared" si="11"/>
        <v>63</v>
      </c>
      <c r="AS57" s="79">
        <f t="shared" si="14"/>
        <v>0.7619047619047619</v>
      </c>
    </row>
    <row r="58" spans="1:45" ht="22.5" thickBot="1">
      <c r="A58" s="59" t="s">
        <v>293</v>
      </c>
      <c r="B58" s="52" t="s">
        <v>63</v>
      </c>
      <c r="C58" s="53">
        <f>COUNTIF('Answers RR only'!$BC$3:$BC$16,"Retain")</f>
        <v>6</v>
      </c>
      <c r="D58" s="2">
        <f>COUNTIF('Answers RR only'!$BC$3:$BC$16,"Remove")</f>
        <v>6</v>
      </c>
      <c r="E58" s="2">
        <f>COUNTIF('Answers RR only'!$BC$3:$BC$16,"")</f>
        <v>2</v>
      </c>
      <c r="F58" s="48">
        <f t="shared" si="15"/>
        <v>0.42857142857142855</v>
      </c>
      <c r="G58" s="53">
        <f>COUNTIF('Answers RR only'!$BC$17:$BC$31,"Retain")</f>
        <v>8</v>
      </c>
      <c r="H58" s="2">
        <f>COUNTIF('Answers RR only'!$BC$17:$BC$31,"Remove")</f>
        <v>6</v>
      </c>
      <c r="I58" s="2">
        <f>COUNTIF('Answers RR only'!$BC$17:$BC$31,"")</f>
        <v>1</v>
      </c>
      <c r="J58" s="48">
        <f t="shared" si="16"/>
        <v>0.5333333333333333</v>
      </c>
      <c r="K58" s="53">
        <f>COUNTIF('Answers RR only'!$BC$32:$BC$39,"Retain")</f>
        <v>7</v>
      </c>
      <c r="L58" s="2">
        <f>COUNTIF('Answers RR only'!$BC$32:$BC$39,"Remove")</f>
        <v>1</v>
      </c>
      <c r="M58" s="2">
        <f>COUNTIF('Answers RR only'!$BC$32:$BC$39,"")</f>
        <v>0</v>
      </c>
      <c r="N58" s="48">
        <f t="shared" si="17"/>
        <v>0.875</v>
      </c>
      <c r="O58" s="53">
        <f>COUNTIF('Answers RR only'!$BC$40:$BC$59,"Retain")</f>
        <v>9</v>
      </c>
      <c r="P58" s="2">
        <f>COUNTIF('Answers RR only'!$BC$40:$BC$59,"Remove")</f>
        <v>10</v>
      </c>
      <c r="Q58" s="2">
        <f>COUNTIF('Answers RR only'!$BC$40:$BC$59,"")</f>
        <v>1</v>
      </c>
      <c r="R58" s="48">
        <f t="shared" si="18"/>
        <v>0.45</v>
      </c>
      <c r="S58" s="53">
        <f>COUNTIF('Answers RR only'!$BC$60:$BC$61,"Retain")</f>
        <v>2</v>
      </c>
      <c r="T58" s="2">
        <f>COUNTIF('Answers RR only'!$BC$60:$BC$61,"Remove")</f>
        <v>0</v>
      </c>
      <c r="U58" s="2">
        <f>COUNTIF('Answers RR only'!$BC$60:$BC$61,"")</f>
        <v>0</v>
      </c>
      <c r="V58" s="48">
        <f t="shared" si="19"/>
        <v>1</v>
      </c>
      <c r="W58" s="53">
        <f>COUNTIF('Answers RR only'!$BC$62:$BC$66,"Retain")</f>
        <v>2</v>
      </c>
      <c r="X58" s="2">
        <f>COUNTIF('Answers RR only'!$BC$62:$BC$66,"Remove")</f>
        <v>2</v>
      </c>
      <c r="Y58" s="2">
        <f>COUNTIF('Answers RR only'!$BC$62:$BC$66,"")</f>
        <v>1</v>
      </c>
      <c r="Z58" s="48">
        <f t="shared" si="20"/>
        <v>0.4</v>
      </c>
      <c r="AA58" s="53">
        <f>COUNTIF('Answers RR only'!$BC$67:$BC$70,"Retain")</f>
        <v>2</v>
      </c>
      <c r="AB58" s="2">
        <f>COUNTIF('Answers RR only'!$BC$67:$BC$70,"Remove")</f>
        <v>2</v>
      </c>
      <c r="AC58" s="2">
        <f>COUNTIF('Answers RR only'!$BC$67:$BC$70,"")</f>
        <v>0</v>
      </c>
      <c r="AD58" s="48">
        <f t="shared" si="21"/>
        <v>0.5</v>
      </c>
      <c r="AE58" s="53">
        <f>COUNTIF('Answers RR only'!$BC$71:$BC$72,"Retain")</f>
        <v>1</v>
      </c>
      <c r="AF58" s="2">
        <f>COUNTIF('Answers RR only'!$BC$71:$BC$72,"Remove")</f>
        <v>1</v>
      </c>
      <c r="AG58" s="2">
        <f>COUNTIF('Answers RR only'!$BC$71:$BC$72,"")</f>
        <v>0</v>
      </c>
      <c r="AH58" s="77">
        <f t="shared" si="22"/>
        <v>0.5</v>
      </c>
      <c r="AI58" s="1">
        <f t="shared" si="23"/>
        <v>37</v>
      </c>
      <c r="AJ58" s="1">
        <f t="shared" si="24"/>
        <v>33</v>
      </c>
      <c r="AK58" s="79">
        <f t="shared" si="25"/>
        <v>0.5285714285714286</v>
      </c>
      <c r="AM58" s="1">
        <v>4</v>
      </c>
      <c r="AP58" s="1">
        <f t="shared" si="12"/>
        <v>70</v>
      </c>
      <c r="AQ58" s="1">
        <f t="shared" si="13"/>
        <v>5</v>
      </c>
      <c r="AR58" s="1">
        <f t="shared" si="11"/>
        <v>65</v>
      </c>
      <c r="AS58" s="79">
        <f t="shared" si="14"/>
        <v>0.5692307692307692</v>
      </c>
    </row>
    <row r="59" spans="1:45" ht="45" thickBot="1">
      <c r="A59" s="59" t="s">
        <v>293</v>
      </c>
      <c r="B59" s="52" t="s">
        <v>64</v>
      </c>
      <c r="C59" s="53">
        <f>COUNTIF('Answers RR only'!$BD$3:$BD$16,"Retain")</f>
        <v>6</v>
      </c>
      <c r="D59" s="2">
        <f>COUNTIF('Answers RR only'!$BD$3:$BD$16,"Remove")</f>
        <v>6</v>
      </c>
      <c r="E59" s="2">
        <f>COUNTIF('Answers RR only'!$BD$3:$BD$16,"")</f>
        <v>2</v>
      </c>
      <c r="F59" s="48">
        <f t="shared" si="15"/>
        <v>0.42857142857142855</v>
      </c>
      <c r="G59" s="53">
        <f>COUNTIF('Answers RR only'!$BD$17:$BD$31,"Retain")</f>
        <v>6</v>
      </c>
      <c r="H59" s="2">
        <f>COUNTIF('Answers RR only'!$BD$17:$BD$31,"Remove")</f>
        <v>7</v>
      </c>
      <c r="I59" s="2">
        <f>COUNTIF('Answers RR only'!$BD$17:$BD$31,"")</f>
        <v>2</v>
      </c>
      <c r="J59" s="48">
        <f t="shared" si="16"/>
        <v>0.4</v>
      </c>
      <c r="K59" s="53">
        <f>COUNTIF('Answers RR only'!$BD$32:$BD$39,"Retain")</f>
        <v>5</v>
      </c>
      <c r="L59" s="2">
        <f>COUNTIF('Answers RR only'!$BD$32:$BD$39,"Remove")</f>
        <v>3</v>
      </c>
      <c r="M59" s="2">
        <f>COUNTIF('Answers RR only'!$BD$32:$BD$39,"")</f>
        <v>0</v>
      </c>
      <c r="N59" s="48">
        <f t="shared" si="17"/>
        <v>0.625</v>
      </c>
      <c r="O59" s="53">
        <f>COUNTIF('Answers RR only'!$BD$40:$BD$59,"Retain")</f>
        <v>10</v>
      </c>
      <c r="P59" s="2">
        <f>COUNTIF('Answers RR only'!$BD$40:$BD$59,"Remove")</f>
        <v>9</v>
      </c>
      <c r="Q59" s="2">
        <f>COUNTIF('Answers RR only'!$BD$40:$BD$59,"")</f>
        <v>1</v>
      </c>
      <c r="R59" s="48">
        <f t="shared" si="18"/>
        <v>0.5</v>
      </c>
      <c r="S59" s="53">
        <f>COUNTIF('Answers RR only'!$BD$60:$BD$61,"Retain")</f>
        <v>2</v>
      </c>
      <c r="T59" s="2">
        <f>COUNTIF('Answers RR only'!$BD$60:$BD$61,"Remove")</f>
        <v>0</v>
      </c>
      <c r="U59" s="2">
        <f>COUNTIF('Answers RR only'!$BD$60:$BD$61,"")</f>
        <v>0</v>
      </c>
      <c r="V59" s="48">
        <f t="shared" si="19"/>
        <v>1</v>
      </c>
      <c r="W59" s="53">
        <f>COUNTIF('Answers RR only'!$BD$62:$BD$66,"Retain")</f>
        <v>2</v>
      </c>
      <c r="X59" s="2">
        <f>COUNTIF('Answers RR only'!$BD$62:$BD$66,"Remove")</f>
        <v>3</v>
      </c>
      <c r="Y59" s="2">
        <f>COUNTIF('Answers RR only'!$BD$62:$BD$66,"")</f>
        <v>0</v>
      </c>
      <c r="Z59" s="48">
        <f t="shared" si="20"/>
        <v>0.4</v>
      </c>
      <c r="AA59" s="53">
        <f>COUNTIF('Answers RR only'!$BD$67:$BD$70,"Retain")</f>
        <v>4</v>
      </c>
      <c r="AB59" s="2">
        <f>COUNTIF('Answers RR only'!$BD$67:$BD$70,"Remove")</f>
        <v>0</v>
      </c>
      <c r="AC59" s="2">
        <f>COUNTIF('Answers RR only'!$BD$67:$BD$70,"")</f>
        <v>0</v>
      </c>
      <c r="AD59" s="48">
        <f t="shared" si="21"/>
        <v>1</v>
      </c>
      <c r="AE59" s="53">
        <f>COUNTIF('Answers RR only'!$BD$71:$BD$72,"Retain")</f>
        <v>1</v>
      </c>
      <c r="AF59" s="2">
        <f>COUNTIF('Answers RR only'!$BD$71:$BD$72,"Remove")</f>
        <v>1</v>
      </c>
      <c r="AG59" s="2">
        <f>COUNTIF('Answers RR only'!$BD$71:$BD$72,"")</f>
        <v>0</v>
      </c>
      <c r="AH59" s="77">
        <f t="shared" si="22"/>
        <v>0.5</v>
      </c>
      <c r="AI59" s="1">
        <f t="shared" si="23"/>
        <v>36</v>
      </c>
      <c r="AJ59" s="1">
        <f t="shared" si="24"/>
        <v>34</v>
      </c>
      <c r="AK59" s="79">
        <f t="shared" si="25"/>
        <v>0.5142857142857142</v>
      </c>
      <c r="AM59" s="1">
        <v>5</v>
      </c>
      <c r="AP59" s="1">
        <f t="shared" si="12"/>
        <v>70</v>
      </c>
      <c r="AQ59" s="1">
        <f t="shared" si="13"/>
        <v>5</v>
      </c>
      <c r="AR59" s="1">
        <f t="shared" si="11"/>
        <v>65</v>
      </c>
      <c r="AS59" s="79">
        <f t="shared" si="14"/>
        <v>0.5538461538461539</v>
      </c>
    </row>
    <row r="60" spans="1:45" ht="33.75" thickBot="1">
      <c r="A60" s="59" t="s">
        <v>293</v>
      </c>
      <c r="B60" s="52" t="s">
        <v>65</v>
      </c>
      <c r="C60" s="53">
        <f>COUNTIF('Answers RR only'!$BE$3:$BE$16,"Retain")</f>
        <v>11</v>
      </c>
      <c r="D60" s="2">
        <f>COUNTIF('Answers RR only'!$BE$3:$BE$16,"Remove")</f>
        <v>2</v>
      </c>
      <c r="E60" s="2">
        <f>COUNTIF('Answers RR only'!$BE$3:$BE$16,"")</f>
        <v>1</v>
      </c>
      <c r="F60" s="48">
        <f t="shared" si="15"/>
        <v>0.7857142857142857</v>
      </c>
      <c r="G60" s="53">
        <f>COUNTIF('Answers RR only'!$BE$17:$BE$31,"Retain")</f>
        <v>11</v>
      </c>
      <c r="H60" s="2">
        <f>COUNTIF('Answers RR only'!$BE$17:$BE$31,"Remove")</f>
        <v>3</v>
      </c>
      <c r="I60" s="2">
        <f>COUNTIF('Answers RR only'!$BE$17:$BE$31,"")</f>
        <v>1</v>
      </c>
      <c r="J60" s="48">
        <f t="shared" si="16"/>
        <v>0.7333333333333333</v>
      </c>
      <c r="K60" s="53">
        <f>COUNTIF('Answers RR only'!$BE$32:$BE$39,"Retain")</f>
        <v>6</v>
      </c>
      <c r="L60" s="2">
        <f>COUNTIF('Answers RR only'!$BE$32:$BE$39,"Remove")</f>
        <v>1</v>
      </c>
      <c r="M60" s="2">
        <f>COUNTIF('Answers RR only'!$BE$32:$BE$39,"")</f>
        <v>1</v>
      </c>
      <c r="N60" s="48">
        <f t="shared" si="17"/>
        <v>0.75</v>
      </c>
      <c r="O60" s="53">
        <f>COUNTIF('Answers RR only'!$BE$40:$BE$59,"Retain")</f>
        <v>14</v>
      </c>
      <c r="P60" s="2">
        <f>COUNTIF('Answers RR only'!$BE$40:$BE$59,"Remove")</f>
        <v>5</v>
      </c>
      <c r="Q60" s="2">
        <f>COUNTIF('Answers RR only'!$BE$40:$BE$59,"")</f>
        <v>1</v>
      </c>
      <c r="R60" s="48">
        <f t="shared" si="18"/>
        <v>0.7</v>
      </c>
      <c r="S60" s="53">
        <f>COUNTIF('Answers RR only'!$BE$60:$BE$61,"Retain")</f>
        <v>2</v>
      </c>
      <c r="T60" s="2">
        <f>COUNTIF('Answers RR only'!$BE$60:$BE$61,"Remove")</f>
        <v>0</v>
      </c>
      <c r="U60" s="2">
        <f>COUNTIF('Answers RR only'!$BE$60:$BE$61,"")</f>
        <v>0</v>
      </c>
      <c r="V60" s="48">
        <f t="shared" si="19"/>
        <v>1</v>
      </c>
      <c r="W60" s="53">
        <f>COUNTIF('Answers RR only'!$BE$62:$BE$66,"Retain")</f>
        <v>2</v>
      </c>
      <c r="X60" s="2">
        <f>COUNTIF('Answers RR only'!$BE$62:$BE$66,"Remove")</f>
        <v>1</v>
      </c>
      <c r="Y60" s="2">
        <f>COUNTIF('Answers RR only'!$BE$62:$BE$66,"")</f>
        <v>2</v>
      </c>
      <c r="Z60" s="48">
        <f t="shared" si="20"/>
        <v>0.4</v>
      </c>
      <c r="AA60" s="53">
        <f>COUNTIF('Answers RR only'!$BE$67:$BE$70,"Retain")</f>
        <v>4</v>
      </c>
      <c r="AB60" s="2">
        <f>COUNTIF('Answers RR only'!$BE$67:$BE$70,"Remove")</f>
        <v>0</v>
      </c>
      <c r="AC60" s="2">
        <f>COUNTIF('Answers RR only'!$BE$67:$BE$70,"")</f>
        <v>0</v>
      </c>
      <c r="AD60" s="48">
        <f t="shared" si="21"/>
        <v>1</v>
      </c>
      <c r="AE60" s="53">
        <f>COUNTIF('Answers RR only'!$BE$71:$BE$72,"Retain")</f>
        <v>1</v>
      </c>
      <c r="AF60" s="2">
        <f>COUNTIF('Answers RR only'!$BE$71:$BE$72,"Remove")</f>
        <v>1</v>
      </c>
      <c r="AG60" s="2">
        <f>COUNTIF('Answers RR only'!$BE$71:$BE$72,"")</f>
        <v>0</v>
      </c>
      <c r="AH60" s="77">
        <f t="shared" si="22"/>
        <v>0.5</v>
      </c>
      <c r="AI60" s="1">
        <f t="shared" si="23"/>
        <v>51</v>
      </c>
      <c r="AJ60" s="1">
        <f t="shared" si="24"/>
        <v>19</v>
      </c>
      <c r="AK60" s="79">
        <f t="shared" si="25"/>
        <v>0.7285714285714285</v>
      </c>
      <c r="AM60" s="1">
        <v>6</v>
      </c>
      <c r="AP60" s="1">
        <f t="shared" si="12"/>
        <v>70</v>
      </c>
      <c r="AQ60" s="1">
        <f t="shared" si="13"/>
        <v>6</v>
      </c>
      <c r="AR60" s="1">
        <f t="shared" si="11"/>
        <v>64</v>
      </c>
      <c r="AS60" s="79">
        <f t="shared" si="14"/>
        <v>0.796875</v>
      </c>
    </row>
    <row r="61" spans="1:45" ht="45" thickBot="1">
      <c r="A61" s="59" t="s">
        <v>293</v>
      </c>
      <c r="B61" s="52" t="s">
        <v>66</v>
      </c>
      <c r="C61" s="53">
        <f>COUNTIF('Answers RR only'!$BF$3:$BF$16,"Retain")</f>
        <v>9</v>
      </c>
      <c r="D61" s="2">
        <f>COUNTIF('Answers RR only'!$BF$3:$BF$16,"Remove")</f>
        <v>5</v>
      </c>
      <c r="E61" s="2">
        <f>COUNTIF('Answers RR only'!$BF$3:$BF$16,"")</f>
        <v>0</v>
      </c>
      <c r="F61" s="48">
        <f t="shared" si="15"/>
        <v>0.6428571428571429</v>
      </c>
      <c r="G61" s="53">
        <f>COUNTIF('Answers RR only'!$BF$17:$BF$31,"Retain")</f>
        <v>7</v>
      </c>
      <c r="H61" s="2">
        <f>COUNTIF('Answers RR only'!$BF$17:$BF$31,"Remove")</f>
        <v>6</v>
      </c>
      <c r="I61" s="2">
        <f>COUNTIF('Answers RR only'!$BF$17:$BF$31,"")</f>
        <v>2</v>
      </c>
      <c r="J61" s="48">
        <f t="shared" si="16"/>
        <v>0.4666666666666667</v>
      </c>
      <c r="K61" s="53">
        <f>COUNTIF('Answers RR only'!$BF$32:$BF$39,"Retain")</f>
        <v>5</v>
      </c>
      <c r="L61" s="2">
        <f>COUNTIF('Answers RR only'!$BF$32:$BF$39,"Remove")</f>
        <v>2</v>
      </c>
      <c r="M61" s="2">
        <f>COUNTIF('Answers RR only'!$BF$32:$BF$39,"")</f>
        <v>1</v>
      </c>
      <c r="N61" s="48">
        <f t="shared" si="17"/>
        <v>0.625</v>
      </c>
      <c r="O61" s="53">
        <f>COUNTIF('Answers RR only'!$BF$40:$BF$59,"Retain")</f>
        <v>12</v>
      </c>
      <c r="P61" s="2">
        <f>COUNTIF('Answers RR only'!$BF$40:$BF$59,"Remove")</f>
        <v>6</v>
      </c>
      <c r="Q61" s="2">
        <f>COUNTIF('Answers RR only'!$BF$40:$BF$59,"")</f>
        <v>2</v>
      </c>
      <c r="R61" s="48">
        <f t="shared" si="18"/>
        <v>0.6</v>
      </c>
      <c r="S61" s="53">
        <f>COUNTIF('Answers RR only'!$BF$60:$BF$61,"Retain")</f>
        <v>2</v>
      </c>
      <c r="T61" s="2">
        <f>COUNTIF('Answers RR only'!$BF$60:$BF$61,"Remove")</f>
        <v>0</v>
      </c>
      <c r="U61" s="2">
        <f>COUNTIF('Answers RR only'!$BF$60:$BF$61,"")</f>
        <v>0</v>
      </c>
      <c r="V61" s="48">
        <f t="shared" si="19"/>
        <v>1</v>
      </c>
      <c r="W61" s="53">
        <f>COUNTIF('Answers RR only'!$BF$62:$BF$66,"Retain")</f>
        <v>1</v>
      </c>
      <c r="X61" s="2">
        <f>COUNTIF('Answers RR only'!$BF$62:$BF$66,"Remove")</f>
        <v>3</v>
      </c>
      <c r="Y61" s="2">
        <f>COUNTIF('Answers RR only'!$BF$62:$BF$66,"")</f>
        <v>1</v>
      </c>
      <c r="Z61" s="48">
        <f t="shared" si="20"/>
        <v>0.2</v>
      </c>
      <c r="AA61" s="53">
        <f>COUNTIF('Answers RR only'!$BF$67:$BF$70,"Retain")</f>
        <v>2</v>
      </c>
      <c r="AB61" s="2">
        <f>COUNTIF('Answers RR only'!$BF$67:$BF$70,"Remove")</f>
        <v>1</v>
      </c>
      <c r="AC61" s="2">
        <f>COUNTIF('Answers RR only'!$BF$67:$BF$70,"")</f>
        <v>1</v>
      </c>
      <c r="AD61" s="48">
        <f t="shared" si="21"/>
        <v>0.5</v>
      </c>
      <c r="AE61" s="53">
        <f>COUNTIF('Answers RR only'!$BF$71:$BF$72,"Retain")</f>
        <v>2</v>
      </c>
      <c r="AF61" s="2">
        <f>COUNTIF('Answers RR only'!$BF$71:$BF$72,"Remove")</f>
        <v>0</v>
      </c>
      <c r="AG61" s="2">
        <f>COUNTIF('Answers RR only'!$BF$71:$BF$72,"")</f>
        <v>0</v>
      </c>
      <c r="AH61" s="77">
        <f t="shared" si="22"/>
        <v>1</v>
      </c>
      <c r="AI61" s="1">
        <f t="shared" si="23"/>
        <v>40</v>
      </c>
      <c r="AJ61" s="1">
        <f t="shared" si="24"/>
        <v>30</v>
      </c>
      <c r="AK61" s="79">
        <f t="shared" si="25"/>
        <v>0.5714285714285714</v>
      </c>
      <c r="AM61" s="1">
        <v>7</v>
      </c>
      <c r="AP61" s="1">
        <f t="shared" si="12"/>
        <v>70</v>
      </c>
      <c r="AQ61" s="1">
        <f t="shared" si="13"/>
        <v>7</v>
      </c>
      <c r="AR61" s="1">
        <f t="shared" si="11"/>
        <v>63</v>
      </c>
      <c r="AS61" s="79">
        <f t="shared" si="14"/>
        <v>0.6349206349206349</v>
      </c>
    </row>
    <row r="62" spans="1:45" ht="33.75" thickBot="1">
      <c r="A62" s="59" t="s">
        <v>293</v>
      </c>
      <c r="B62" s="52" t="s">
        <v>67</v>
      </c>
      <c r="C62" s="53">
        <f>COUNTIF('Answers RR only'!$BG$3:$BG$16,"Retain")</f>
        <v>12</v>
      </c>
      <c r="D62" s="2">
        <f>COUNTIF('Answers RR only'!$BG$3:$BG$16,"Remove")</f>
        <v>2</v>
      </c>
      <c r="E62" s="2">
        <f>COUNTIF('Answers RR only'!$BG$3:$BG$16,"")</f>
        <v>0</v>
      </c>
      <c r="F62" s="48">
        <f t="shared" si="15"/>
        <v>0.8571428571428571</v>
      </c>
      <c r="G62" s="53">
        <f>COUNTIF('Answers RR only'!$BG$17:$BG$31,"Retain")</f>
        <v>11</v>
      </c>
      <c r="H62" s="2">
        <f>COUNTIF('Answers RR only'!$BG$17:$BG$31,"Remove")</f>
        <v>3</v>
      </c>
      <c r="I62" s="2">
        <f>COUNTIF('Answers RR only'!$BG$17:$BG$31,"")</f>
        <v>1</v>
      </c>
      <c r="J62" s="48">
        <f t="shared" si="16"/>
        <v>0.7333333333333333</v>
      </c>
      <c r="K62" s="53">
        <f>COUNTIF('Answers RR only'!$BG$32:$BG$39,"Retain")</f>
        <v>7</v>
      </c>
      <c r="L62" s="2">
        <f>COUNTIF('Answers RR only'!$BG$32:$BG$39,"Remove")</f>
        <v>0</v>
      </c>
      <c r="M62" s="2">
        <f>COUNTIF('Answers RR only'!$BG$32:$BG$39,"")</f>
        <v>1</v>
      </c>
      <c r="N62" s="48">
        <f t="shared" si="17"/>
        <v>0.875</v>
      </c>
      <c r="O62" s="53">
        <f>COUNTIF('Answers RR only'!$BG$40:$BG$59,"Retain")</f>
        <v>16</v>
      </c>
      <c r="P62" s="2">
        <f>COUNTIF('Answers RR only'!$BG$40:$BG$59,"Remove")</f>
        <v>2</v>
      </c>
      <c r="Q62" s="2">
        <f>COUNTIF('Answers RR only'!$BG$40:$BG$59,"")</f>
        <v>2</v>
      </c>
      <c r="R62" s="48">
        <f t="shared" si="18"/>
        <v>0.8</v>
      </c>
      <c r="S62" s="53">
        <f>COUNTIF('Answers RR only'!$BG$60:$BG$61,"Retain")</f>
        <v>2</v>
      </c>
      <c r="T62" s="2">
        <f>COUNTIF('Answers RR only'!$BG$60:$BG$61,"Remove")</f>
        <v>0</v>
      </c>
      <c r="U62" s="2">
        <f>COUNTIF('Answers RR only'!$BG$60:$BG$61,"")</f>
        <v>0</v>
      </c>
      <c r="V62" s="48">
        <f t="shared" si="19"/>
        <v>1</v>
      </c>
      <c r="W62" s="53">
        <f>COUNTIF('Answers RR only'!$BG$62:$BG$66,"Retain")</f>
        <v>3</v>
      </c>
      <c r="X62" s="2">
        <f>COUNTIF('Answers RR only'!$BG$62:$BG$66,"Remove")</f>
        <v>2</v>
      </c>
      <c r="Y62" s="2">
        <f>COUNTIF('Answers RR only'!$BG$62:$BG$66,"")</f>
        <v>0</v>
      </c>
      <c r="Z62" s="48">
        <f t="shared" si="20"/>
        <v>0.6</v>
      </c>
      <c r="AA62" s="53">
        <f>COUNTIF('Answers RR only'!$BG$67:$BG$70,"Retain")</f>
        <v>3</v>
      </c>
      <c r="AB62" s="2">
        <f>COUNTIF('Answers RR only'!$BG$67:$BG$70,"Remove")</f>
        <v>1</v>
      </c>
      <c r="AC62" s="2">
        <f>COUNTIF('Answers RR only'!$BG$67:$BG$70,"")</f>
        <v>0</v>
      </c>
      <c r="AD62" s="48">
        <f t="shared" si="21"/>
        <v>0.75</v>
      </c>
      <c r="AE62" s="53">
        <f>COUNTIF('Answers RR only'!$BG$71:$BG$72,"Retain")</f>
        <v>2</v>
      </c>
      <c r="AF62" s="2">
        <f>COUNTIF('Answers RR only'!$BG$71:$BG$72,"Remove")</f>
        <v>0</v>
      </c>
      <c r="AG62" s="2">
        <f>COUNTIF('Answers RR only'!$BG$71:$BG$72,"")</f>
        <v>0</v>
      </c>
      <c r="AH62" s="77">
        <f t="shared" si="22"/>
        <v>1</v>
      </c>
      <c r="AI62" s="1">
        <f t="shared" si="23"/>
        <v>56</v>
      </c>
      <c r="AJ62" s="1">
        <f t="shared" si="24"/>
        <v>14</v>
      </c>
      <c r="AK62" s="79">
        <f t="shared" si="25"/>
        <v>0.8</v>
      </c>
      <c r="AM62" s="1">
        <v>8</v>
      </c>
      <c r="AP62" s="1">
        <f t="shared" si="12"/>
        <v>70</v>
      </c>
      <c r="AQ62" s="1">
        <f t="shared" si="13"/>
        <v>4</v>
      </c>
      <c r="AR62" s="1">
        <f t="shared" si="11"/>
        <v>66</v>
      </c>
      <c r="AS62" s="79">
        <f t="shared" si="14"/>
        <v>0.8484848484848485</v>
      </c>
    </row>
    <row r="63" spans="1:45" ht="22.5" thickBot="1">
      <c r="A63" s="59" t="s">
        <v>293</v>
      </c>
      <c r="B63" s="52" t="s">
        <v>68</v>
      </c>
      <c r="C63" s="53">
        <f>COUNTIF('Answers RR only'!$BH$3:$BH$16,"Retain")</f>
        <v>10</v>
      </c>
      <c r="D63" s="2">
        <f>COUNTIF('Answers RR only'!$BH$3:$BH$16,"Remove")</f>
        <v>4</v>
      </c>
      <c r="E63" s="2">
        <f>COUNTIF('Answers RR only'!$BH$3:$BH$16,"")</f>
        <v>0</v>
      </c>
      <c r="F63" s="48">
        <f t="shared" si="15"/>
        <v>0.7142857142857143</v>
      </c>
      <c r="G63" s="53">
        <f>COUNTIF('Answers RR only'!$BH$17:$BH$31,"Retain")</f>
        <v>9</v>
      </c>
      <c r="H63" s="2">
        <f>COUNTIF('Answers RR only'!$BH$17:$BH$31,"Remove")</f>
        <v>3</v>
      </c>
      <c r="I63" s="2">
        <f>COUNTIF('Answers RR only'!$BH$17:$BH$31,"")</f>
        <v>3</v>
      </c>
      <c r="J63" s="48">
        <f t="shared" si="16"/>
        <v>0.6</v>
      </c>
      <c r="K63" s="53">
        <f>COUNTIF('Answers RR only'!$BH$32:$BH$39,"Retain")</f>
        <v>4</v>
      </c>
      <c r="L63" s="2">
        <f>COUNTIF('Answers RR only'!$BH$32:$BH$39,"Remove")</f>
        <v>3</v>
      </c>
      <c r="M63" s="2">
        <f>COUNTIF('Answers RR only'!$BH$32:$BH$39,"")</f>
        <v>1</v>
      </c>
      <c r="N63" s="48">
        <f t="shared" si="17"/>
        <v>0.5</v>
      </c>
      <c r="O63" s="53">
        <f>COUNTIF('Answers RR only'!$BH$40:$BH$59,"Retain")</f>
        <v>14</v>
      </c>
      <c r="P63" s="2">
        <f>COUNTIF('Answers RR only'!$BH$40:$BH$59,"Remove")</f>
        <v>4</v>
      </c>
      <c r="Q63" s="2">
        <f>COUNTIF('Answers RR only'!$BH$40:$BH$59,"")</f>
        <v>2</v>
      </c>
      <c r="R63" s="48">
        <f t="shared" si="18"/>
        <v>0.7</v>
      </c>
      <c r="S63" s="53">
        <f>COUNTIF('Answers RR only'!$BH$60:$BH$61,"Retain")</f>
        <v>1</v>
      </c>
      <c r="T63" s="2">
        <f>COUNTIF('Answers RR only'!$BH$60:$BH$61,"Remove")</f>
        <v>1</v>
      </c>
      <c r="U63" s="2">
        <f>COUNTIF('Answers RR only'!$BH$60:$BH$61,"")</f>
        <v>0</v>
      </c>
      <c r="V63" s="48">
        <f t="shared" si="19"/>
        <v>0.5</v>
      </c>
      <c r="W63" s="53">
        <f>COUNTIF('Answers RR only'!$BH$62:$BH$66,"Retain")</f>
        <v>3</v>
      </c>
      <c r="X63" s="2">
        <f>COUNTIF('Answers RR only'!$BH$62:$BH$66,"Remove")</f>
        <v>1</v>
      </c>
      <c r="Y63" s="2">
        <f>COUNTIF('Answers RR only'!$BH$62:$BH$66,"")</f>
        <v>1</v>
      </c>
      <c r="Z63" s="48">
        <f t="shared" si="20"/>
        <v>0.6</v>
      </c>
      <c r="AA63" s="53">
        <f>COUNTIF('Answers RR only'!$BH$67:$BH$70,"Retain")</f>
        <v>2</v>
      </c>
      <c r="AB63" s="2">
        <f>COUNTIF('Answers RR only'!$BH$67:$BH$70,"Remove")</f>
        <v>2</v>
      </c>
      <c r="AC63" s="2">
        <f>COUNTIF('Answers RR only'!$BH$67:$BH$70,"")</f>
        <v>0</v>
      </c>
      <c r="AD63" s="48">
        <f t="shared" si="21"/>
        <v>0.5</v>
      </c>
      <c r="AE63" s="53">
        <f>COUNTIF('Answers RR only'!$BH$71:$BH$72,"Retain")</f>
        <v>2</v>
      </c>
      <c r="AF63" s="2">
        <f>COUNTIF('Answers RR only'!$BH$71:$BH$72,"Remove")</f>
        <v>0</v>
      </c>
      <c r="AG63" s="2">
        <f>COUNTIF('Answers RR only'!$BH$71:$BH$72,"")</f>
        <v>0</v>
      </c>
      <c r="AH63" s="77">
        <f t="shared" si="22"/>
        <v>1</v>
      </c>
      <c r="AI63" s="1">
        <f t="shared" si="23"/>
        <v>45</v>
      </c>
      <c r="AJ63" s="1">
        <f t="shared" si="24"/>
        <v>25</v>
      </c>
      <c r="AK63" s="79">
        <f t="shared" si="25"/>
        <v>0.6428571428571429</v>
      </c>
      <c r="AM63" s="1">
        <v>9</v>
      </c>
      <c r="AP63" s="1">
        <f t="shared" si="12"/>
        <v>70</v>
      </c>
      <c r="AQ63" s="1">
        <f t="shared" si="13"/>
        <v>7</v>
      </c>
      <c r="AR63" s="1">
        <f t="shared" si="11"/>
        <v>63</v>
      </c>
      <c r="AS63" s="79">
        <f t="shared" si="14"/>
        <v>0.7142857142857143</v>
      </c>
    </row>
    <row r="64" spans="1:45" ht="55.5" thickBot="1">
      <c r="A64" s="59" t="s">
        <v>293</v>
      </c>
      <c r="B64" s="52" t="s">
        <v>69</v>
      </c>
      <c r="C64" s="53">
        <f>COUNTIF('Answers RR only'!$BI$3:$BI$16,"Retain")</f>
        <v>13</v>
      </c>
      <c r="D64" s="2">
        <f>COUNTIF('Answers RR only'!$BI$3:$BI$16,"Remove")</f>
        <v>1</v>
      </c>
      <c r="E64" s="2">
        <f>COUNTIF('Answers RR only'!$BI$3:$BI$16,"")</f>
        <v>0</v>
      </c>
      <c r="F64" s="48">
        <f t="shared" si="15"/>
        <v>0.9285714285714286</v>
      </c>
      <c r="G64" s="53">
        <f>COUNTIF('Answers RR only'!$BI$17:$BI$31,"Retain")</f>
        <v>9</v>
      </c>
      <c r="H64" s="2">
        <f>COUNTIF('Answers RR only'!$BI$17:$BI$31,"Remove")</f>
        <v>4</v>
      </c>
      <c r="I64" s="2">
        <f>COUNTIF('Answers RR only'!$BI$17:$BI$31,"")</f>
        <v>2</v>
      </c>
      <c r="J64" s="48">
        <f t="shared" si="16"/>
        <v>0.6</v>
      </c>
      <c r="K64" s="53">
        <f>COUNTIF('Answers RR only'!$BI$32:$BI$39,"Retain")</f>
        <v>6</v>
      </c>
      <c r="L64" s="2">
        <f>COUNTIF('Answers RR only'!$BI$32:$BI$39,"Remove")</f>
        <v>1</v>
      </c>
      <c r="M64" s="2">
        <f>COUNTIF('Answers RR only'!$BI$32:$BI$39,"")</f>
        <v>1</v>
      </c>
      <c r="N64" s="48">
        <f t="shared" si="17"/>
        <v>0.75</v>
      </c>
      <c r="O64" s="53">
        <f>COUNTIF('Answers RR only'!$BI$40:$BI$59,"Retain")</f>
        <v>11</v>
      </c>
      <c r="P64" s="2">
        <f>COUNTIF('Answers RR only'!$BI$40:$BI$59,"Remove")</f>
        <v>7</v>
      </c>
      <c r="Q64" s="2">
        <f>COUNTIF('Answers RR only'!$BI$40:$BI$59,"")</f>
        <v>2</v>
      </c>
      <c r="R64" s="48">
        <f t="shared" si="18"/>
        <v>0.55</v>
      </c>
      <c r="S64" s="53">
        <f>COUNTIF('Answers RR only'!$BI$60:$BI$61,"Retain")</f>
        <v>2</v>
      </c>
      <c r="T64" s="2">
        <f>COUNTIF('Answers RR only'!$BI$60:$BI$61,"Remove")</f>
        <v>0</v>
      </c>
      <c r="U64" s="2">
        <f>COUNTIF('Answers RR only'!$BI$60:$BI$61,"")</f>
        <v>0</v>
      </c>
      <c r="V64" s="48">
        <f t="shared" si="19"/>
        <v>1</v>
      </c>
      <c r="W64" s="53">
        <f>COUNTIF('Answers RR only'!$BI$62:$BI$66,"Retain")</f>
        <v>2</v>
      </c>
      <c r="X64" s="2">
        <f>COUNTIF('Answers RR only'!$BI$62:$BI$66,"Remove")</f>
        <v>3</v>
      </c>
      <c r="Y64" s="2">
        <f>COUNTIF('Answers RR only'!$BI$62:$BI$66,"")</f>
        <v>0</v>
      </c>
      <c r="Z64" s="48">
        <f t="shared" si="20"/>
        <v>0.4</v>
      </c>
      <c r="AA64" s="53">
        <f>COUNTIF('Answers RR only'!$BI$67:$BI$70,"Retain")</f>
        <v>4</v>
      </c>
      <c r="AB64" s="2">
        <f>COUNTIF('Answers RR only'!$BI$67:$BI$70,"Remove")</f>
        <v>0</v>
      </c>
      <c r="AC64" s="2">
        <f>COUNTIF('Answers RR only'!$BI$67:$BI$70,"")</f>
        <v>0</v>
      </c>
      <c r="AD64" s="48">
        <f t="shared" si="21"/>
        <v>1</v>
      </c>
      <c r="AE64" s="53">
        <f>COUNTIF('Answers RR only'!$BI$71:$BI$72,"Retain")</f>
        <v>1</v>
      </c>
      <c r="AF64" s="2">
        <f>COUNTIF('Answers RR only'!$BI$71:$BI$72,"Remove")</f>
        <v>1</v>
      </c>
      <c r="AG64" s="2">
        <f>COUNTIF('Answers RR only'!$BI$71:$BI$72,"")</f>
        <v>0</v>
      </c>
      <c r="AH64" s="77">
        <f t="shared" si="22"/>
        <v>0.5</v>
      </c>
      <c r="AI64" s="1">
        <f t="shared" si="23"/>
        <v>48</v>
      </c>
      <c r="AJ64" s="1">
        <f t="shared" si="24"/>
        <v>22</v>
      </c>
      <c r="AK64" s="79">
        <f t="shared" si="25"/>
        <v>0.6857142857142857</v>
      </c>
      <c r="AM64" s="1">
        <v>10</v>
      </c>
      <c r="AP64" s="1">
        <f t="shared" si="12"/>
        <v>70</v>
      </c>
      <c r="AQ64" s="1">
        <f t="shared" si="13"/>
        <v>5</v>
      </c>
      <c r="AR64" s="1">
        <f t="shared" si="11"/>
        <v>65</v>
      </c>
      <c r="AS64" s="79">
        <f t="shared" si="14"/>
        <v>0.7384615384615385</v>
      </c>
    </row>
    <row r="65" spans="1:45" ht="33.75" thickBot="1">
      <c r="A65" s="59" t="s">
        <v>293</v>
      </c>
      <c r="B65" s="52" t="s">
        <v>70</v>
      </c>
      <c r="C65" s="53">
        <f>COUNTIF('Answers RR only'!$BJ$3:$BJ$16,"Retain")</f>
        <v>8</v>
      </c>
      <c r="D65" s="2">
        <f>COUNTIF('Answers RR only'!$BJ$3:$BJ$16,"Remove")</f>
        <v>5</v>
      </c>
      <c r="E65" s="2">
        <f>COUNTIF('Answers RR only'!$BJ$3:$BJ$16,"")</f>
        <v>1</v>
      </c>
      <c r="F65" s="48">
        <f t="shared" si="15"/>
        <v>0.5714285714285714</v>
      </c>
      <c r="G65" s="53">
        <f>COUNTIF('Answers RR only'!$BJ$17:$BJ$31,"Retain")</f>
        <v>9</v>
      </c>
      <c r="H65" s="2">
        <f>COUNTIF('Answers RR only'!$BJ$17:$BJ$31,"Remove")</f>
        <v>5</v>
      </c>
      <c r="I65" s="2">
        <f>COUNTIF('Answers RR only'!$BJ$17:$BJ$31,"")</f>
        <v>1</v>
      </c>
      <c r="J65" s="48">
        <f t="shared" si="16"/>
        <v>0.6</v>
      </c>
      <c r="K65" s="53">
        <f>COUNTIF('Answers RR only'!$BJ$32:$BJ$39,"Retain")</f>
        <v>7</v>
      </c>
      <c r="L65" s="2">
        <f>COUNTIF('Answers RR only'!$BJ$32:$BJ$39,"Remove")</f>
        <v>1</v>
      </c>
      <c r="M65" s="2">
        <f>COUNTIF('Answers RR only'!$BJ$32:$BJ$39,"")</f>
        <v>0</v>
      </c>
      <c r="N65" s="48">
        <f t="shared" si="17"/>
        <v>0.875</v>
      </c>
      <c r="O65" s="53">
        <f>COUNTIF('Answers RR only'!$BJ$40:$BJ$59,"Retain")</f>
        <v>10</v>
      </c>
      <c r="P65" s="2">
        <f>COUNTIF('Answers RR only'!$BJ$40:$BJ$59,"Remove")</f>
        <v>7</v>
      </c>
      <c r="Q65" s="2">
        <f>COUNTIF('Answers RR only'!$BJ$40:$BJ$59,"")</f>
        <v>3</v>
      </c>
      <c r="R65" s="48">
        <f t="shared" si="18"/>
        <v>0.5</v>
      </c>
      <c r="S65" s="53">
        <f>COUNTIF('Answers RR only'!$BJ$60:$BJ$61,"Retain")</f>
        <v>2</v>
      </c>
      <c r="T65" s="2">
        <f>COUNTIF('Answers RR only'!$BJ$60:$BJ$61,"Remove")</f>
        <v>0</v>
      </c>
      <c r="U65" s="2">
        <f>COUNTIF('Answers RR only'!$BJ$60:$BJ$61,"")</f>
        <v>0</v>
      </c>
      <c r="V65" s="48">
        <f t="shared" si="19"/>
        <v>1</v>
      </c>
      <c r="W65" s="53">
        <f>COUNTIF('Answers RR only'!$BJ$62:$BJ$66,"Retain")</f>
        <v>1</v>
      </c>
      <c r="X65" s="2">
        <f>COUNTIF('Answers RR only'!$BJ$62:$BJ$66,"Remove")</f>
        <v>2</v>
      </c>
      <c r="Y65" s="2">
        <f>COUNTIF('Answers RR only'!$BJ$62:$BJ$66,"")</f>
        <v>2</v>
      </c>
      <c r="Z65" s="48">
        <f t="shared" si="20"/>
        <v>0.2</v>
      </c>
      <c r="AA65" s="53">
        <f>COUNTIF('Answers RR only'!$BJ$67:$BJ$70,"Retain")</f>
        <v>2</v>
      </c>
      <c r="AB65" s="2">
        <f>COUNTIF('Answers RR only'!$BJ$67:$BJ$70,"Remove")</f>
        <v>1</v>
      </c>
      <c r="AC65" s="2">
        <f>COUNTIF('Answers RR only'!$BJ$67:$BJ$70,"")</f>
        <v>1</v>
      </c>
      <c r="AD65" s="48">
        <f t="shared" si="21"/>
        <v>0.5</v>
      </c>
      <c r="AE65" s="53">
        <f>COUNTIF('Answers RR only'!$BJ$71:$BJ$72,"Retain")</f>
        <v>2</v>
      </c>
      <c r="AF65" s="2">
        <f>COUNTIF('Answers RR only'!$BJ$71:$BJ$72,"Remove")</f>
        <v>0</v>
      </c>
      <c r="AG65" s="2">
        <f>COUNTIF('Answers RR only'!$BJ$71:$BJ$72,"")</f>
        <v>0</v>
      </c>
      <c r="AH65" s="77">
        <f t="shared" si="22"/>
        <v>1</v>
      </c>
      <c r="AI65" s="1">
        <f t="shared" si="23"/>
        <v>41</v>
      </c>
      <c r="AJ65" s="1">
        <f t="shared" si="24"/>
        <v>29</v>
      </c>
      <c r="AK65" s="79">
        <f t="shared" si="25"/>
        <v>0.5857142857142857</v>
      </c>
      <c r="AM65" s="1">
        <v>11</v>
      </c>
      <c r="AP65" s="1">
        <f t="shared" si="12"/>
        <v>70</v>
      </c>
      <c r="AQ65" s="1">
        <f t="shared" si="13"/>
        <v>8</v>
      </c>
      <c r="AR65" s="1">
        <f t="shared" si="11"/>
        <v>62</v>
      </c>
      <c r="AS65" s="79">
        <f t="shared" si="14"/>
        <v>0.6612903225806451</v>
      </c>
    </row>
    <row r="66" spans="1:45" ht="33.75" thickBot="1">
      <c r="A66" s="59" t="s">
        <v>293</v>
      </c>
      <c r="B66" s="52" t="s">
        <v>71</v>
      </c>
      <c r="C66" s="53">
        <f>COUNTIF('Answers RR only'!$BK$3:$BK$16,"Retain")</f>
        <v>9</v>
      </c>
      <c r="D66" s="2">
        <f>COUNTIF('Answers RR only'!$BK$3:$BK$16,"Remove")</f>
        <v>4</v>
      </c>
      <c r="E66" s="2">
        <f>COUNTIF('Answers RR only'!$BK$3:$BK$16,"")</f>
        <v>1</v>
      </c>
      <c r="F66" s="48">
        <f t="shared" si="15"/>
        <v>0.6428571428571429</v>
      </c>
      <c r="G66" s="53">
        <f>COUNTIF('Answers RR only'!$BK$17:$BK$31,"Retain")</f>
        <v>12</v>
      </c>
      <c r="H66" s="2">
        <f>COUNTIF('Answers RR only'!$BK$17:$BK$31,"Remove")</f>
        <v>2</v>
      </c>
      <c r="I66" s="2">
        <f>COUNTIF('Answers RR only'!$BK$17:$BK$31,"")</f>
        <v>1</v>
      </c>
      <c r="J66" s="48">
        <f t="shared" si="16"/>
        <v>0.8</v>
      </c>
      <c r="K66" s="53">
        <f>COUNTIF('Answers RR only'!$BK$32:$BK$39,"Retain")</f>
        <v>6</v>
      </c>
      <c r="L66" s="2">
        <f>COUNTIF('Answers RR only'!$BK$32:$BK$39,"Remove")</f>
        <v>1</v>
      </c>
      <c r="M66" s="2">
        <f>COUNTIF('Answers RR only'!$BK$32:$BK$39,"")</f>
        <v>1</v>
      </c>
      <c r="N66" s="48">
        <f t="shared" si="17"/>
        <v>0.75</v>
      </c>
      <c r="O66" s="53">
        <f>COUNTIF('Answers RR only'!$BK$40:$BK$59,"Retain")</f>
        <v>13</v>
      </c>
      <c r="P66" s="2">
        <f>COUNTIF('Answers RR only'!$BK$40:$BK$59,"Remove")</f>
        <v>6</v>
      </c>
      <c r="Q66" s="2">
        <f>COUNTIF('Answers RR only'!$BK$40:$BK$59,"")</f>
        <v>1</v>
      </c>
      <c r="R66" s="48">
        <f t="shared" si="18"/>
        <v>0.65</v>
      </c>
      <c r="S66" s="53">
        <f>COUNTIF('Answers RR only'!$BK$60:$BK$61,"Retain")</f>
        <v>2</v>
      </c>
      <c r="T66" s="2">
        <f>COUNTIF('Answers RR only'!$BK$60:$BK$61,"Remove")</f>
        <v>0</v>
      </c>
      <c r="U66" s="2">
        <f>COUNTIF('Answers RR only'!$BK$60:$BK$61,"")</f>
        <v>0</v>
      </c>
      <c r="V66" s="48">
        <f t="shared" si="19"/>
        <v>1</v>
      </c>
      <c r="W66" s="53">
        <f>COUNTIF('Answers RR only'!$BK$62:$BK$66,"Retain")</f>
        <v>3</v>
      </c>
      <c r="X66" s="2">
        <f>COUNTIF('Answers RR only'!$BK$62:$BK$66,"Remove")</f>
        <v>1</v>
      </c>
      <c r="Y66" s="2">
        <f>COUNTIF('Answers RR only'!$BK$62:$BK$66,"")</f>
        <v>1</v>
      </c>
      <c r="Z66" s="48">
        <f t="shared" si="20"/>
        <v>0.6</v>
      </c>
      <c r="AA66" s="53">
        <f>COUNTIF('Answers RR only'!$BK$67:$BK$70,"Retain")</f>
        <v>4</v>
      </c>
      <c r="AB66" s="2">
        <f>COUNTIF('Answers RR only'!$BK$67:$BK$70,"Remove")</f>
        <v>0</v>
      </c>
      <c r="AC66" s="2">
        <f>COUNTIF('Answers RR only'!$BK$67:$BK$70,"")</f>
        <v>0</v>
      </c>
      <c r="AD66" s="48">
        <f t="shared" si="21"/>
        <v>1</v>
      </c>
      <c r="AE66" s="53">
        <f>COUNTIF('Answers RR only'!$BK$71:$BK$72,"Retain")</f>
        <v>1</v>
      </c>
      <c r="AF66" s="2">
        <f>COUNTIF('Answers RR only'!$BK$71:$BK$72,"Remove")</f>
        <v>1</v>
      </c>
      <c r="AG66" s="2">
        <f>COUNTIF('Answers RR only'!$BK$71:$BK$72,"")</f>
        <v>0</v>
      </c>
      <c r="AH66" s="77">
        <f t="shared" si="22"/>
        <v>0.5</v>
      </c>
      <c r="AI66" s="1">
        <f t="shared" si="23"/>
        <v>50</v>
      </c>
      <c r="AJ66" s="1">
        <f t="shared" si="24"/>
        <v>20</v>
      </c>
      <c r="AK66" s="79">
        <f t="shared" si="25"/>
        <v>0.7142857142857143</v>
      </c>
      <c r="AM66" s="1">
        <v>12</v>
      </c>
      <c r="AP66" s="1">
        <f t="shared" si="12"/>
        <v>70</v>
      </c>
      <c r="AQ66" s="1">
        <f t="shared" si="13"/>
        <v>5</v>
      </c>
      <c r="AR66" s="1">
        <f t="shared" si="11"/>
        <v>65</v>
      </c>
      <c r="AS66" s="79">
        <f t="shared" si="14"/>
        <v>0.7692307692307693</v>
      </c>
    </row>
    <row r="67" spans="1:45" ht="22.5" thickBot="1">
      <c r="A67" s="59" t="s">
        <v>293</v>
      </c>
      <c r="B67" s="52" t="s">
        <v>72</v>
      </c>
      <c r="C67" s="53">
        <f>COUNTIF('Answers RR only'!$BL$3:$BL$16,"Retain")</f>
        <v>11</v>
      </c>
      <c r="D67" s="2">
        <f>COUNTIF('Answers RR only'!$BL$3:$BL$16,"Remove")</f>
        <v>3</v>
      </c>
      <c r="E67" s="2">
        <f>COUNTIF('Answers RR only'!$BL$3:$BL$16,"")</f>
        <v>0</v>
      </c>
      <c r="F67" s="48">
        <f>C67/(SUM(C67:E67))</f>
        <v>0.7857142857142857</v>
      </c>
      <c r="G67" s="53">
        <f>COUNTIF('Answers RR only'!$BL$17:$BL$31,"Retain")</f>
        <v>12</v>
      </c>
      <c r="H67" s="2">
        <f>COUNTIF('Answers RR only'!$BL$17:$BL$31,"Remove")</f>
        <v>2</v>
      </c>
      <c r="I67" s="2">
        <f>COUNTIF('Answers RR only'!$BL$17:$BL$31,"")</f>
        <v>1</v>
      </c>
      <c r="J67" s="48">
        <f>G67/SUM(G67:I67)</f>
        <v>0.8</v>
      </c>
      <c r="K67" s="53">
        <f>COUNTIF('Answers RR only'!$BL$32:$BL$39,"Retain")</f>
        <v>8</v>
      </c>
      <c r="L67" s="2">
        <f>COUNTIF('Answers RR only'!$BL$32:$BL$39,"Remove")</f>
        <v>0</v>
      </c>
      <c r="M67" s="2">
        <f>COUNTIF('Answers RR only'!$BL$32:$BL$39,"")</f>
        <v>0</v>
      </c>
      <c r="N67" s="48">
        <f>K67/SUM(K67:M67)</f>
        <v>1</v>
      </c>
      <c r="O67" s="53">
        <f>COUNTIF('Answers RR only'!$BL$40:$BL$59,"Retain")</f>
        <v>16</v>
      </c>
      <c r="P67" s="2">
        <f>COUNTIF('Answers RR only'!$BL$40:$BL$59,"Remove")</f>
        <v>3</v>
      </c>
      <c r="Q67" s="2">
        <f>COUNTIF('Answers RR only'!$BL$40:$BL$59,"")</f>
        <v>1</v>
      </c>
      <c r="R67" s="48">
        <f>O67/SUM(O67:Q67)</f>
        <v>0.8</v>
      </c>
      <c r="S67" s="53">
        <f>COUNTIF('Answers RR only'!$BL$60:$BL$61,"Retain")</f>
        <v>2</v>
      </c>
      <c r="T67" s="2">
        <f>COUNTIF('Answers RR only'!$BL$60:$BL$61,"Remove")</f>
        <v>0</v>
      </c>
      <c r="U67" s="2">
        <f>COUNTIF('Answers RR only'!$BL$60:$BL$61,"")</f>
        <v>0</v>
      </c>
      <c r="V67" s="48">
        <f>S67/SUM(S67:U67)</f>
        <v>1</v>
      </c>
      <c r="W67" s="53">
        <f>COUNTIF('Answers RR only'!$BL$62:$BL$66,"Retain")</f>
        <v>1</v>
      </c>
      <c r="X67" s="2">
        <f>COUNTIF('Answers RR only'!$BL$62:$BL$66,"Remove")</f>
        <v>2</v>
      </c>
      <c r="Y67" s="2">
        <f>COUNTIF('Answers RR only'!$BL$62:$BL$66,"")</f>
        <v>2</v>
      </c>
      <c r="Z67" s="48">
        <f>W67/SUM(W67:Y67)</f>
        <v>0.2</v>
      </c>
      <c r="AA67" s="53">
        <f>COUNTIF('Answers RR only'!$BL$67:$BL$70,"Retain")</f>
        <v>3</v>
      </c>
      <c r="AB67" s="2">
        <f>COUNTIF('Answers RR only'!$BL$67:$BL$70,"Remove")</f>
        <v>1</v>
      </c>
      <c r="AC67" s="2">
        <f>COUNTIF('Answers RR only'!$BL$67:$BL$70,"")</f>
        <v>0</v>
      </c>
      <c r="AD67" s="48">
        <f>AA67/SUM(AA67:AC67)</f>
        <v>0.75</v>
      </c>
      <c r="AE67" s="53">
        <f>COUNTIF('Answers RR only'!$BL$71:$BL$72,"Retain")</f>
        <v>2</v>
      </c>
      <c r="AF67" s="2">
        <f>COUNTIF('Answers RR only'!$BL$71:$BL$72,"Remove")</f>
        <v>0</v>
      </c>
      <c r="AG67" s="2">
        <f>COUNTIF('Answers RR only'!$BL$71:$BL$72,"")</f>
        <v>0</v>
      </c>
      <c r="AH67" s="77">
        <f>AE67/SUM(AE67:AG67)</f>
        <v>1</v>
      </c>
      <c r="AI67" s="1">
        <f t="shared" si="23"/>
        <v>55</v>
      </c>
      <c r="AJ67" s="1">
        <f t="shared" si="24"/>
        <v>15</v>
      </c>
      <c r="AK67" s="79">
        <f>AI67/(AI67+AJ67)</f>
        <v>0.7857142857142857</v>
      </c>
      <c r="AM67" s="1">
        <v>13</v>
      </c>
      <c r="AP67" s="1">
        <f t="shared" si="12"/>
        <v>70</v>
      </c>
      <c r="AQ67" s="1">
        <f t="shared" si="13"/>
        <v>4</v>
      </c>
      <c r="AR67" s="1">
        <f>AP67-AQ67</f>
        <v>66</v>
      </c>
      <c r="AS67" s="79">
        <f t="shared" si="14"/>
        <v>0.8333333333333334</v>
      </c>
    </row>
    <row r="68" spans="1:45" ht="22.5" thickBot="1">
      <c r="A68" s="59" t="s">
        <v>293</v>
      </c>
      <c r="B68" s="52" t="s">
        <v>73</v>
      </c>
      <c r="C68" s="53">
        <f>COUNTIF('Answers RR only'!$BM$3:$BM$16,"Retain")</f>
        <v>10</v>
      </c>
      <c r="D68" s="2">
        <f>COUNTIF('Answers RR only'!$BM$3:$BM$16,"Remove")</f>
        <v>4</v>
      </c>
      <c r="E68" s="2">
        <f>COUNTIF('Answers RR only'!$BM$3:$BM$16,"")</f>
        <v>0</v>
      </c>
      <c r="F68" s="48">
        <f>C68/(SUM(C68:E68))</f>
        <v>0.7142857142857143</v>
      </c>
      <c r="G68" s="53">
        <f>COUNTIF('Answers RR only'!$BM$17:$BM$31,"Retain")</f>
        <v>8</v>
      </c>
      <c r="H68" s="2">
        <f>COUNTIF('Answers RR only'!$BM$17:$BM$31,"Remove")</f>
        <v>5</v>
      </c>
      <c r="I68" s="2">
        <f>COUNTIF('Answers RR only'!$BM$17:$BM$31,"")</f>
        <v>2</v>
      </c>
      <c r="J68" s="48">
        <f>G68/SUM(G68:I68)</f>
        <v>0.5333333333333333</v>
      </c>
      <c r="K68" s="53">
        <f>COUNTIF('Answers RR only'!$BM$32:$BM$39,"Retain")</f>
        <v>4</v>
      </c>
      <c r="L68" s="2">
        <f>COUNTIF('Answers RR only'!$BM$32:$BM$39,"Remove")</f>
        <v>3</v>
      </c>
      <c r="M68" s="2">
        <f>COUNTIF('Answers RR only'!$BM$32:$BM$39,"")</f>
        <v>1</v>
      </c>
      <c r="N68" s="48">
        <f>K68/SUM(K68:M68)</f>
        <v>0.5</v>
      </c>
      <c r="O68" s="53">
        <f>COUNTIF('Answers RR only'!$BM$40:$BM$59,"Retain")</f>
        <v>13</v>
      </c>
      <c r="P68" s="2">
        <f>COUNTIF('Answers RR only'!$BM$40:$BM$59,"Remove")</f>
        <v>6</v>
      </c>
      <c r="Q68" s="2">
        <f>COUNTIF('Answers RR only'!$BM$40:$BM$59,"")</f>
        <v>1</v>
      </c>
      <c r="R68" s="48">
        <f>O68/SUM(O68:Q68)</f>
        <v>0.65</v>
      </c>
      <c r="S68" s="53">
        <f>COUNTIF('Answers RR only'!$BM$60:$BM$61,"Retain")</f>
        <v>2</v>
      </c>
      <c r="T68" s="2">
        <f>COUNTIF('Answers RR only'!$BM$60:$BM$61,"Remove")</f>
        <v>0</v>
      </c>
      <c r="U68" s="2">
        <f>COUNTIF('Answers RR only'!$BM$60:$BM$61,"")</f>
        <v>0</v>
      </c>
      <c r="V68" s="48">
        <f>S68/SUM(S68:U68)</f>
        <v>1</v>
      </c>
      <c r="W68" s="53">
        <f>COUNTIF('Answers RR only'!$BM$62:$BM$66,"Retain")</f>
        <v>1</v>
      </c>
      <c r="X68" s="2">
        <f>COUNTIF('Answers RR only'!$BM$62:$BM$66,"Remove")</f>
        <v>1</v>
      </c>
      <c r="Y68" s="2">
        <f>COUNTIF('Answers RR only'!$BM$62:$BM$66,"")</f>
        <v>3</v>
      </c>
      <c r="Z68" s="48">
        <f>W68/SUM(W68:Y68)</f>
        <v>0.2</v>
      </c>
      <c r="AA68" s="53">
        <f>COUNTIF('Answers RR only'!$BM$67:$BM$70,"Retain")</f>
        <v>3</v>
      </c>
      <c r="AB68" s="2">
        <f>COUNTIF('Answers RR only'!$BM$67:$BM$70,"Remove")</f>
        <v>1</v>
      </c>
      <c r="AC68" s="2">
        <f>COUNTIF('Answers RR only'!$BM$67:$BM$70,"")</f>
        <v>0</v>
      </c>
      <c r="AD68" s="48">
        <f>AA68/SUM(AA68:AC68)</f>
        <v>0.75</v>
      </c>
      <c r="AE68" s="53">
        <f>COUNTIF('Answers RR only'!$BM$71:$BM$72,"Retain")</f>
        <v>2</v>
      </c>
      <c r="AF68" s="2">
        <f>COUNTIF('Answers RR only'!$BM$71:$BM$72,"Remove")</f>
        <v>0</v>
      </c>
      <c r="AG68" s="2">
        <f>COUNTIF('Answers RR only'!$BM$71:$BM$72,"")</f>
        <v>0</v>
      </c>
      <c r="AH68" s="77">
        <f>AE68/SUM(AE68:AG68)</f>
        <v>1</v>
      </c>
      <c r="AI68" s="1">
        <f t="shared" si="23"/>
        <v>43</v>
      </c>
      <c r="AJ68" s="1">
        <f t="shared" si="24"/>
        <v>27</v>
      </c>
      <c r="AK68" s="79">
        <f>AI68/(AI68+AJ68)</f>
        <v>0.6142857142857143</v>
      </c>
      <c r="AM68" s="1">
        <v>14</v>
      </c>
      <c r="AP68" s="1">
        <f>AI68+AJ68</f>
        <v>70</v>
      </c>
      <c r="AQ68" s="1">
        <f>E68+I68+Y68+AC68+AG68+U68+Q68+M68</f>
        <v>7</v>
      </c>
      <c r="AR68" s="1">
        <f>AP68-AQ68</f>
        <v>63</v>
      </c>
      <c r="AS68" s="79">
        <f>AI68/AR68</f>
        <v>0.6825396825396826</v>
      </c>
    </row>
    <row r="69" spans="1:45" ht="33.75" thickBot="1">
      <c r="A69" s="59" t="s">
        <v>293</v>
      </c>
      <c r="B69" s="52" t="s">
        <v>74</v>
      </c>
      <c r="C69" s="53">
        <f>COUNTIF('Answers RR only'!$BN$3:$BN$16,"Retain")</f>
        <v>10</v>
      </c>
      <c r="D69" s="2">
        <f>COUNTIF('Answers RR only'!$BN$3:$BN$16,"Remove")</f>
        <v>4</v>
      </c>
      <c r="E69" s="2">
        <f>COUNTIF('Answers RR only'!$BN$3:$BN$16,"")</f>
        <v>0</v>
      </c>
      <c r="F69" s="48">
        <f>C69/(SUM(C69:E69))</f>
        <v>0.7142857142857143</v>
      </c>
      <c r="G69" s="53">
        <f>COUNTIF('Answers RR only'!$BN$17:$BN$31,"Retain")</f>
        <v>8</v>
      </c>
      <c r="H69" s="2">
        <f>COUNTIF('Answers RR only'!$BN$17:$BN$31,"Remove")</f>
        <v>5</v>
      </c>
      <c r="I69" s="2">
        <f>COUNTIF('Answers RR only'!$BN$17:$BN$31,"")</f>
        <v>2</v>
      </c>
      <c r="J69" s="48">
        <f>G69/SUM(G69:I69)</f>
        <v>0.5333333333333333</v>
      </c>
      <c r="K69" s="53">
        <f>COUNTIF('Answers RR only'!$BN$32:$BN$39,"Retain")</f>
        <v>7</v>
      </c>
      <c r="L69" s="2">
        <f>COUNTIF('Answers RR only'!$BN$32:$BN$39,"Remove")</f>
        <v>1</v>
      </c>
      <c r="M69" s="2">
        <f>COUNTIF('Answers RR only'!$BN$32:$BN$39,"")</f>
        <v>0</v>
      </c>
      <c r="N69" s="48">
        <f>K69/SUM(K69:M69)</f>
        <v>0.875</v>
      </c>
      <c r="O69" s="53">
        <f>COUNTIF('Answers RR only'!$BN$40:$BN$59,"Retain")</f>
        <v>16</v>
      </c>
      <c r="P69" s="2">
        <f>COUNTIF('Answers RR only'!$BN$40:$BN$59,"Remove")</f>
        <v>3</v>
      </c>
      <c r="Q69" s="2">
        <f>COUNTIF('Answers RR only'!$BN$40:$BN$59,"")</f>
        <v>1</v>
      </c>
      <c r="R69" s="48">
        <f>O69/SUM(O69:Q69)</f>
        <v>0.8</v>
      </c>
      <c r="S69" s="53">
        <f>COUNTIF('Answers RR only'!$BN$60:$BN$61,"Retain")</f>
        <v>2</v>
      </c>
      <c r="T69" s="2">
        <f>COUNTIF('Answers RR only'!$BN$60:$BN$61,"Remove")</f>
        <v>0</v>
      </c>
      <c r="U69" s="2">
        <f>COUNTIF('Answers RR only'!$BN$60:$BN$61,"")</f>
        <v>0</v>
      </c>
      <c r="V69" s="48">
        <f>S69/SUM(S69:U69)</f>
        <v>1</v>
      </c>
      <c r="W69" s="53">
        <f>COUNTIF('Answers RR only'!$BN$62:$BN$66,"Retain")</f>
        <v>3</v>
      </c>
      <c r="X69" s="2">
        <f>COUNTIF('Answers RR only'!$BN$62:$BN$66,"Remove")</f>
        <v>0</v>
      </c>
      <c r="Y69" s="2">
        <f>COUNTIF('Answers RR only'!$BN$62:$BN$66,"")</f>
        <v>2</v>
      </c>
      <c r="Z69" s="48">
        <f>W69/SUM(W69:Y69)</f>
        <v>0.6</v>
      </c>
      <c r="AA69" s="53">
        <f>COUNTIF('Answers RR only'!$BN$67:$BN$70,"Retain")</f>
        <v>4</v>
      </c>
      <c r="AB69" s="2">
        <f>COUNTIF('Answers RR only'!$BN$67:$BN$70,"Remove")</f>
        <v>0</v>
      </c>
      <c r="AC69" s="2">
        <f>COUNTIF('Answers RR only'!$BN$67:$BN$70,"")</f>
        <v>0</v>
      </c>
      <c r="AD69" s="48">
        <f>AA69/SUM(AA69:AC69)</f>
        <v>1</v>
      </c>
      <c r="AE69" s="53">
        <f>COUNTIF('Answers RR only'!$BN$71:$BN$72,"Retain")</f>
        <v>2</v>
      </c>
      <c r="AF69" s="2">
        <f>COUNTIF('Answers RR only'!$BN$71:$BN$72,"Remove")</f>
        <v>0</v>
      </c>
      <c r="AG69" s="2">
        <f>COUNTIF('Answers RR only'!$BN$71:$BN$72,"")</f>
        <v>0</v>
      </c>
      <c r="AH69" s="77">
        <f>AE69/SUM(AE69:AG69)</f>
        <v>1</v>
      </c>
      <c r="AI69" s="1">
        <f t="shared" si="23"/>
        <v>52</v>
      </c>
      <c r="AJ69" s="1">
        <f t="shared" si="24"/>
        <v>18</v>
      </c>
      <c r="AK69" s="79">
        <f>AI69/(AI69+AJ69)</f>
        <v>0.7428571428571429</v>
      </c>
      <c r="AM69" s="1">
        <v>15</v>
      </c>
      <c r="AP69" s="1">
        <f>AI69+AJ69</f>
        <v>70</v>
      </c>
      <c r="AQ69" s="1">
        <f>E69+I69+Y69+AC69+AG69+U69+Q69+M69</f>
        <v>5</v>
      </c>
      <c r="AR69" s="1">
        <f>AP69-AQ69</f>
        <v>65</v>
      </c>
      <c r="AS69" s="79">
        <f>AI69/AR69</f>
        <v>0.8</v>
      </c>
    </row>
    <row r="70" spans="1:45" s="49" customFormat="1" ht="15" thickBot="1">
      <c r="A70" s="59" t="s">
        <v>293</v>
      </c>
      <c r="B70" s="65" t="s">
        <v>297</v>
      </c>
      <c r="C70" s="54">
        <f>SUM(C55:C69)</f>
        <v>142</v>
      </c>
      <c r="D70" s="55">
        <f>SUM(D55:D69)</f>
        <v>60</v>
      </c>
      <c r="E70" s="55">
        <f>SUM(E55:E69)</f>
        <v>8</v>
      </c>
      <c r="F70" s="56">
        <f>C70/(SUM(C70:E70))</f>
        <v>0.6761904761904762</v>
      </c>
      <c r="G70" s="71">
        <f>SUM(G55:G69)</f>
        <v>135</v>
      </c>
      <c r="H70" s="72">
        <f>SUM(H55:H69)</f>
        <v>67</v>
      </c>
      <c r="I70" s="72">
        <f>SUM(I55:I69)</f>
        <v>23</v>
      </c>
      <c r="J70" s="73">
        <f>G70/SUM(G70:I70)</f>
        <v>0.6</v>
      </c>
      <c r="K70" s="71">
        <f>SUM(K55:K69)</f>
        <v>83</v>
      </c>
      <c r="L70" s="72">
        <f>SUM(L55:L69)</f>
        <v>25</v>
      </c>
      <c r="M70" s="72">
        <f>SUM(M55:M69)</f>
        <v>12</v>
      </c>
      <c r="N70" s="73">
        <f>K70/SUM(K70:M70)</f>
        <v>0.6916666666666667</v>
      </c>
      <c r="O70" s="71">
        <f>SUM(O55:O69)</f>
        <v>184</v>
      </c>
      <c r="P70" s="72">
        <f>SUM(P55:P69)</f>
        <v>93</v>
      </c>
      <c r="Q70" s="72">
        <f>SUM(Q55:Q69)</f>
        <v>23</v>
      </c>
      <c r="R70" s="73">
        <f>O70/SUM(O70:Q70)</f>
        <v>0.6133333333333333</v>
      </c>
      <c r="S70" s="71">
        <f>SUM(S55:S69)</f>
        <v>27</v>
      </c>
      <c r="T70" s="72">
        <f>SUM(T55:T69)</f>
        <v>2</v>
      </c>
      <c r="U70" s="72">
        <f>SUM(U55:U69)</f>
        <v>1</v>
      </c>
      <c r="V70" s="73">
        <f>S70/SUM(S70:U70)</f>
        <v>0.9</v>
      </c>
      <c r="W70" s="71">
        <f>SUM(W55:W69)</f>
        <v>32</v>
      </c>
      <c r="X70" s="72">
        <f>SUM(X55:X69)</f>
        <v>25</v>
      </c>
      <c r="Y70" s="72">
        <f>SUM(Y55:Y69)</f>
        <v>18</v>
      </c>
      <c r="Z70" s="73">
        <f>W70/SUM(W70:Y70)</f>
        <v>0.4266666666666667</v>
      </c>
      <c r="AA70" s="71">
        <f>SUM(AA55:AA69)</f>
        <v>46</v>
      </c>
      <c r="AB70" s="72">
        <f>SUM(AB55:AB69)</f>
        <v>11</v>
      </c>
      <c r="AC70" s="72">
        <f>SUM(AC55:AC69)</f>
        <v>3</v>
      </c>
      <c r="AD70" s="73">
        <f>AA70/SUM(AA70:AC70)</f>
        <v>0.7666666666666667</v>
      </c>
      <c r="AE70" s="71">
        <f>SUM(AE55:AE69)</f>
        <v>22</v>
      </c>
      <c r="AF70" s="74">
        <f>SUM(AF55:AF69)</f>
        <v>8</v>
      </c>
      <c r="AG70" s="74">
        <f>SUM(AG55:AG69)</f>
        <v>0</v>
      </c>
      <c r="AH70" s="78">
        <f>AE70/SUM(AE70:AG70)</f>
        <v>0.7333333333333333</v>
      </c>
      <c r="AI70" s="1">
        <f t="shared" si="23"/>
        <v>671</v>
      </c>
      <c r="AJ70" s="1">
        <f t="shared" si="24"/>
        <v>379</v>
      </c>
      <c r="AK70" s="79">
        <f>AI70/(AI70+AJ70)</f>
        <v>0.6390476190476191</v>
      </c>
      <c r="AP70" s="1">
        <f>AI70+AJ70</f>
        <v>1050</v>
      </c>
      <c r="AQ70" s="1">
        <f>E70+I70+Y70+AC70+AG70+U70+Q70+M70</f>
        <v>88</v>
      </c>
      <c r="AR70" s="1">
        <f>AP70-AQ70</f>
        <v>962</v>
      </c>
      <c r="AS70" s="79">
        <f>AI70/AR70</f>
        <v>0.6975051975051975</v>
      </c>
    </row>
  </sheetData>
  <sheetProtection/>
  <mergeCells count="9">
    <mergeCell ref="K1:N1"/>
    <mergeCell ref="G1:J1"/>
    <mergeCell ref="C1:F1"/>
    <mergeCell ref="AI1:AK1"/>
    <mergeCell ref="AE1:AH1"/>
    <mergeCell ref="AA1:AD1"/>
    <mergeCell ref="W1:Z1"/>
    <mergeCell ref="S1:V1"/>
    <mergeCell ref="O1:R1"/>
  </mergeCells>
  <printOptions/>
  <pageMargins left="0.7" right="0.7" top="0.75" bottom="0.75" header="0.3" footer="0.3"/>
  <pageSetup orientation="portrait"/>
  <ignoredErrors>
    <ignoredError sqref="D69" formula="1"/>
  </ignoredErrors>
</worksheet>
</file>

<file path=xl/worksheets/sheet4.xml><?xml version="1.0" encoding="utf-8"?>
<worksheet xmlns="http://schemas.openxmlformats.org/spreadsheetml/2006/main" xmlns:r="http://schemas.openxmlformats.org/officeDocument/2006/relationships">
  <dimension ref="A1:F69"/>
  <sheetViews>
    <sheetView zoomScale="150" zoomScaleNormal="150" zoomScalePageLayoutView="0" workbookViewId="0" topLeftCell="A1">
      <selection activeCell="B37" sqref="B37:B38"/>
    </sheetView>
  </sheetViews>
  <sheetFormatPr defaultColWidth="11.57421875" defaultRowHeight="12.75"/>
  <cols>
    <col min="1" max="1" width="13.421875" style="80" customWidth="1"/>
    <col min="2" max="2" width="59.00390625" style="52" customWidth="1"/>
    <col min="3" max="5" width="8.7109375" style="2" customWidth="1"/>
    <col min="6" max="6" width="8.7109375" style="46" customWidth="1"/>
    <col min="7" max="16384" width="11.421875" style="0" customWidth="1"/>
  </cols>
  <sheetData>
    <row r="1" spans="3:6" ht="27.75">
      <c r="C1" s="4" t="s">
        <v>294</v>
      </c>
      <c r="D1" s="4" t="s">
        <v>295</v>
      </c>
      <c r="E1" s="4" t="s">
        <v>296</v>
      </c>
      <c r="F1" s="46" t="s">
        <v>289</v>
      </c>
    </row>
    <row r="2" spans="1:6" ht="21.75">
      <c r="A2" s="112" t="s">
        <v>292</v>
      </c>
      <c r="B2" s="87" t="s">
        <v>57</v>
      </c>
      <c r="C2" s="2">
        <f>COUNTIF('Answers RR only'!$AX$3:$AX$16,"Retain")</f>
        <v>14</v>
      </c>
      <c r="D2" s="2">
        <f>COUNTIF('Answers RR only'!$AX$3:$AX$16,"Remove")</f>
        <v>0</v>
      </c>
      <c r="E2" s="2">
        <f>COUNTIF('Answers RR only'!$AX$3:$AX$16,"")</f>
        <v>0</v>
      </c>
      <c r="F2" s="46">
        <f aca="true" t="shared" si="0" ref="F2:F33">C2/(SUM(C2:E2))</f>
        <v>1</v>
      </c>
    </row>
    <row r="3" spans="1:6" ht="13.5">
      <c r="A3" s="113"/>
      <c r="B3" s="87" t="s">
        <v>42</v>
      </c>
      <c r="C3" s="2">
        <f>COUNTIF('Answers RR only'!$AJ$3:$AJ$16,"Retain")</f>
        <v>13</v>
      </c>
      <c r="D3" s="2">
        <f>COUNTIF('Answers RR only'!$AJ$3:$AJ$16,"Remove")</f>
        <v>1</v>
      </c>
      <c r="E3" s="2">
        <f>COUNTIF('Answers RR only'!$AJ$3:$AJ$16,"")</f>
        <v>0</v>
      </c>
      <c r="F3" s="46">
        <f t="shared" si="0"/>
        <v>0.9285714285714286</v>
      </c>
    </row>
    <row r="4" spans="1:6" ht="21.75">
      <c r="A4" s="113"/>
      <c r="B4" s="87" t="s">
        <v>43</v>
      </c>
      <c r="C4" s="2">
        <f>COUNTIF('Answers RR only'!$AK$3:$AK$16,"Retain")</f>
        <v>13</v>
      </c>
      <c r="D4" s="2">
        <f>COUNTIF('Answers RR only'!$AK$3:$AK$16,"Remove")</f>
        <v>1</v>
      </c>
      <c r="E4" s="2">
        <f>COUNTIF('Answers RR only'!$AK$3:$AK$16,"")</f>
        <v>0</v>
      </c>
      <c r="F4" s="46">
        <f t="shared" si="0"/>
        <v>0.9285714285714286</v>
      </c>
    </row>
    <row r="5" spans="1:6" ht="13.5">
      <c r="A5" s="113"/>
      <c r="B5" s="87" t="s">
        <v>48</v>
      </c>
      <c r="C5" s="2">
        <f>COUNTIF('Answers RR only'!$AP$3:$AP$16,"Retain")</f>
        <v>13</v>
      </c>
      <c r="D5" s="2">
        <f>COUNTIF('Answers RR only'!$AP$3:$AP$16,"Remove")</f>
        <v>1</v>
      </c>
      <c r="E5" s="2">
        <f>COUNTIF('Answers RR only'!$AP$3:$AP$16,"")</f>
        <v>0</v>
      </c>
      <c r="F5" s="46">
        <f t="shared" si="0"/>
        <v>0.9285714285714286</v>
      </c>
    </row>
    <row r="6" spans="1:6" ht="13.5">
      <c r="A6" s="113"/>
      <c r="B6" s="87" t="s">
        <v>49</v>
      </c>
      <c r="C6" s="2">
        <f>COUNTIF('Answers RR only'!$AQ$3:$AQ$16,"Retain")</f>
        <v>13</v>
      </c>
      <c r="D6" s="2">
        <f>COUNTIF('Answers RR only'!$AQ$3:$AQ$16,"Remove")</f>
        <v>1</v>
      </c>
      <c r="E6" s="2">
        <f>COUNTIF('Answers RR only'!$AQ$3:$AQ$16,"")</f>
        <v>0</v>
      </c>
      <c r="F6" s="46">
        <f t="shared" si="0"/>
        <v>0.9285714285714286</v>
      </c>
    </row>
    <row r="7" spans="1:6" ht="21.75">
      <c r="A7" s="113"/>
      <c r="B7" s="87" t="s">
        <v>56</v>
      </c>
      <c r="C7" s="2">
        <f>COUNTIF('Answers RR only'!$AW$3:$AW$16,"Retain")</f>
        <v>13</v>
      </c>
      <c r="D7" s="2">
        <f>COUNTIF('Answers RR only'!$AW$3:$AW$16,"Remove")</f>
        <v>1</v>
      </c>
      <c r="E7" s="2">
        <f>COUNTIF('Answers RR only'!$AW$3:$AW$16,"")</f>
        <v>0</v>
      </c>
      <c r="F7" s="46">
        <f t="shared" si="0"/>
        <v>0.9285714285714286</v>
      </c>
    </row>
    <row r="8" spans="1:6" ht="21.75">
      <c r="A8" s="113"/>
      <c r="B8" s="52" t="s">
        <v>41</v>
      </c>
      <c r="C8" s="2">
        <f>COUNTIF('Answers RR only'!$AI$3:$AI$16,"Retain")</f>
        <v>12</v>
      </c>
      <c r="D8" s="2">
        <f>COUNTIF('Answers RR only'!$AI$3:$AI$16,"Remove")</f>
        <v>2</v>
      </c>
      <c r="E8" s="2">
        <f>COUNTIF('Answers RR only'!$AI$3:$AI$16,"")</f>
        <v>0</v>
      </c>
      <c r="F8" s="46">
        <f t="shared" si="0"/>
        <v>0.8571428571428571</v>
      </c>
    </row>
    <row r="9" spans="1:6" ht="13.5">
      <c r="A9" s="113"/>
      <c r="B9" s="52" t="s">
        <v>44</v>
      </c>
      <c r="C9" s="2">
        <f>COUNTIF('Answers RR only'!$AL$3:$AL$16,"Retain")</f>
        <v>12</v>
      </c>
      <c r="D9" s="2">
        <f>COUNTIF('Answers RR only'!$AL$3:$AL$16,"Remove")</f>
        <v>2</v>
      </c>
      <c r="E9" s="2">
        <f>COUNTIF('Answers RR only'!$AL$3:$AL$16,"")</f>
        <v>0</v>
      </c>
      <c r="F9" s="46">
        <f t="shared" si="0"/>
        <v>0.8571428571428571</v>
      </c>
    </row>
    <row r="10" spans="1:6" ht="21.75">
      <c r="A10" s="113"/>
      <c r="B10" s="52" t="s">
        <v>45</v>
      </c>
      <c r="C10" s="2">
        <f>COUNTIF('Answers RR only'!$AM$3:$AM$16,"Retain")</f>
        <v>12</v>
      </c>
      <c r="D10" s="2">
        <f>COUNTIF('Answers RR only'!$AM$3:$AM$16,"Remove")</f>
        <v>2</v>
      </c>
      <c r="E10" s="2">
        <f>COUNTIF('Answers RR only'!$AM$3:$AM$16,"")</f>
        <v>0</v>
      </c>
      <c r="F10" s="46">
        <f t="shared" si="0"/>
        <v>0.8571428571428571</v>
      </c>
    </row>
    <row r="11" spans="1:6" ht="21.75">
      <c r="A11" s="113"/>
      <c r="B11" s="52" t="s">
        <v>53</v>
      </c>
      <c r="C11" s="2">
        <f>COUNTIF('Answers RR only'!$AT$3:$AT$16,"Retain")</f>
        <v>12</v>
      </c>
      <c r="D11" s="2">
        <f>COUNTIF('Answers RR only'!$AT$3:$AT$16,"Remove")</f>
        <v>2</v>
      </c>
      <c r="E11" s="2">
        <f>COUNTIF('Answers RR only'!$AT$3:$AT$16,"")</f>
        <v>0</v>
      </c>
      <c r="F11" s="46">
        <f t="shared" si="0"/>
        <v>0.8571428571428571</v>
      </c>
    </row>
    <row r="12" spans="1:6" ht="13.5">
      <c r="A12" s="113"/>
      <c r="B12" s="84" t="s">
        <v>297</v>
      </c>
      <c r="C12" s="85">
        <f>SUM(C1:C11)</f>
        <v>127</v>
      </c>
      <c r="D12" s="85">
        <f>SUM(D1:D11)</f>
        <v>13</v>
      </c>
      <c r="E12" s="85">
        <f>SUM(E1:E11)</f>
        <v>0</v>
      </c>
      <c r="F12" s="88">
        <f t="shared" si="0"/>
        <v>0.9071428571428571</v>
      </c>
    </row>
    <row r="13" spans="1:6" ht="21.75">
      <c r="A13" s="113"/>
      <c r="B13" s="52" t="s">
        <v>50</v>
      </c>
      <c r="C13" s="2">
        <f>COUNTIF('Answers RR only'!$AR$3:$AR$16,"Retain")</f>
        <v>11</v>
      </c>
      <c r="D13" s="2">
        <f>COUNTIF('Answers RR only'!$AR$3:$AR$16,"Remove")</f>
        <v>3</v>
      </c>
      <c r="E13" s="2">
        <f>COUNTIF('Answers RR only'!$AR$3:$AR$16,"")</f>
        <v>0</v>
      </c>
      <c r="F13" s="46">
        <f t="shared" si="0"/>
        <v>0.7857142857142857</v>
      </c>
    </row>
    <row r="14" spans="1:6" ht="13.5">
      <c r="A14" s="113"/>
      <c r="B14" s="52" t="s">
        <v>55</v>
      </c>
      <c r="C14" s="2">
        <f>COUNTIF('Answers RR only'!$AV$3:$AV$16,"Retain")</f>
        <v>11</v>
      </c>
      <c r="D14" s="2">
        <f>COUNTIF('Answers RR only'!$AV$3:$AV$16,"Remove")</f>
        <v>3</v>
      </c>
      <c r="E14" s="2">
        <f>COUNTIF('Answers RR only'!$AV$3:$AV$16,"")</f>
        <v>0</v>
      </c>
      <c r="F14" s="46">
        <f t="shared" si="0"/>
        <v>0.7857142857142857</v>
      </c>
    </row>
    <row r="15" spans="1:6" ht="13.5">
      <c r="A15" s="113"/>
      <c r="B15" s="52" t="s">
        <v>51</v>
      </c>
      <c r="C15" s="2">
        <f>COUNTIF('Answers RR only'!$AS$3:$AS$16,"Retain")</f>
        <v>9</v>
      </c>
      <c r="D15" s="2">
        <f>COUNTIF('Answers RR only'!$AS$3:$AS$16,"Remove")</f>
        <v>3</v>
      </c>
      <c r="E15" s="2">
        <f>COUNTIF('Answers RR only'!$AS$3:$AS$16,"")</f>
        <v>2</v>
      </c>
      <c r="F15" s="46">
        <f t="shared" si="0"/>
        <v>0.6428571428571429</v>
      </c>
    </row>
    <row r="16" spans="1:6" ht="33">
      <c r="A16" s="113"/>
      <c r="B16" s="52" t="s">
        <v>58</v>
      </c>
      <c r="C16" s="2">
        <f>COUNTIF('Answers RR only'!$AY$3:$AY$16,"Retain")</f>
        <v>9</v>
      </c>
      <c r="D16" s="2">
        <f>COUNTIF('Answers RR only'!$AY$3:$AY$16,"Remove")</f>
        <v>5</v>
      </c>
      <c r="E16" s="2">
        <f>COUNTIF('Answers RR only'!$AY$3:$AY$16,"")</f>
        <v>0</v>
      </c>
      <c r="F16" s="46">
        <f t="shared" si="0"/>
        <v>0.6428571428571429</v>
      </c>
    </row>
    <row r="17" spans="1:6" ht="21.75">
      <c r="A17" s="113"/>
      <c r="B17" s="52" t="s">
        <v>46</v>
      </c>
      <c r="C17" s="2">
        <f>COUNTIF('Answers RR only'!$AN$3:$AN$16,"Retain")</f>
        <v>8</v>
      </c>
      <c r="D17" s="2">
        <f>COUNTIF('Answers RR only'!$AN$3:$AN$16,"Remove")</f>
        <v>6</v>
      </c>
      <c r="E17" s="2">
        <f>COUNTIF('Answers RR only'!$AN$3:$AN$16,"")</f>
        <v>0</v>
      </c>
      <c r="F17" s="46">
        <f t="shared" si="0"/>
        <v>0.5714285714285714</v>
      </c>
    </row>
    <row r="18" spans="1:6" ht="21.75">
      <c r="A18" s="113"/>
      <c r="B18" s="52" t="s">
        <v>54</v>
      </c>
      <c r="C18" s="2">
        <f>COUNTIF('Answers RR only'!$AU$3:$AU$16,"Retain")</f>
        <v>8</v>
      </c>
      <c r="D18" s="2">
        <f>COUNTIF('Answers RR only'!$AU$3:$AU$16,"Remove")</f>
        <v>5</v>
      </c>
      <c r="E18" s="2">
        <f>COUNTIF('Answers RR only'!$AU$3:$AU$16,"")</f>
        <v>1</v>
      </c>
      <c r="F18" s="46">
        <f t="shared" si="0"/>
        <v>0.5714285714285714</v>
      </c>
    </row>
    <row r="19" spans="1:6" ht="33">
      <c r="A19" s="113"/>
      <c r="B19" s="52" t="s">
        <v>47</v>
      </c>
      <c r="C19" s="2">
        <f>COUNTIF('Answers RR only'!$AO$3:$AO$16,"Retain")</f>
        <v>6</v>
      </c>
      <c r="D19" s="2">
        <f>COUNTIF('Answers RR only'!$AO$3:$AO$16,"Remove")</f>
        <v>8</v>
      </c>
      <c r="E19" s="2">
        <f>COUNTIF('Answers RR only'!$AO$3:$AO$16,"")</f>
        <v>0</v>
      </c>
      <c r="F19" s="46">
        <f t="shared" si="0"/>
        <v>0.42857142857142855</v>
      </c>
    </row>
    <row r="20" spans="1:6" ht="43.5">
      <c r="A20" s="112" t="s">
        <v>290</v>
      </c>
      <c r="B20" s="52" t="s">
        <v>0</v>
      </c>
      <c r="C20" s="2">
        <f>COUNTIF('Answers RR only'!$C$3:$C$16,"Retain")</f>
        <v>14</v>
      </c>
      <c r="D20" s="2">
        <f>COUNTIF('Answers RR only'!C3:C16,"Remove")</f>
        <v>0</v>
      </c>
      <c r="E20" s="2">
        <f>COUNTBLANK('Answers RR only'!C3:C16)</f>
        <v>0</v>
      </c>
      <c r="F20" s="46">
        <f t="shared" si="0"/>
        <v>1</v>
      </c>
    </row>
    <row r="21" spans="1:6" ht="21.75">
      <c r="A21" s="113"/>
      <c r="B21" s="87" t="s">
        <v>5</v>
      </c>
      <c r="C21" s="2">
        <f>COUNTIF('Answers RR only'!$H$3:$H$16,"Retain")</f>
        <v>14</v>
      </c>
      <c r="D21" s="2">
        <f>COUNTIF('Answers RR only'!$H$3:$H$16,"Remove")</f>
        <v>0</v>
      </c>
      <c r="E21" s="2">
        <f>COUNTBLANK('Answers RR only'!$H$3:$H$16)</f>
        <v>0</v>
      </c>
      <c r="F21" s="46">
        <f t="shared" si="0"/>
        <v>1</v>
      </c>
    </row>
    <row r="22" spans="1:6" ht="13.5">
      <c r="A22" s="113"/>
      <c r="B22" s="87" t="s">
        <v>9</v>
      </c>
      <c r="C22" s="2">
        <f>COUNTIF('Answers RR only'!$L$3:$L$3,"Retain")</f>
        <v>1</v>
      </c>
      <c r="D22" s="2">
        <f>COUNTIF('Answers RR only'!$L$3:$L$3,"Remove")</f>
        <v>0</v>
      </c>
      <c r="E22" s="2">
        <f>COUNTBLANK('Answers RR only'!$L$3:$L$3)</f>
        <v>0</v>
      </c>
      <c r="F22" s="46">
        <f t="shared" si="0"/>
        <v>1</v>
      </c>
    </row>
    <row r="23" spans="1:6" ht="13.5">
      <c r="A23" s="113"/>
      <c r="B23" s="87" t="s">
        <v>2</v>
      </c>
      <c r="C23" s="2">
        <f>COUNTIF('Answers RR only'!$E$3:$E$16,"Retain")</f>
        <v>13</v>
      </c>
      <c r="D23" s="2">
        <f>COUNTIF('Answers RR only'!$E$3:$E$16,"Remove")</f>
        <v>1</v>
      </c>
      <c r="E23" s="2">
        <f>COUNTBLANK('Answers RR only'!$E$3:$E$16)</f>
        <v>0</v>
      </c>
      <c r="F23" s="46">
        <f t="shared" si="0"/>
        <v>0.9285714285714286</v>
      </c>
    </row>
    <row r="24" spans="1:6" ht="13.5">
      <c r="A24" s="113"/>
      <c r="B24" s="87" t="s">
        <v>4</v>
      </c>
      <c r="C24" s="2">
        <f>COUNTIF('Answers RR only'!$G$3:$G$16,"Retain")</f>
        <v>13</v>
      </c>
      <c r="D24" s="2">
        <f>COUNTIF('Answers RR only'!$G$3:$G$16,"Remove")</f>
        <v>1</v>
      </c>
      <c r="E24" s="2">
        <f>COUNTBLANK('Answers RR only'!$G$3:$G$16)</f>
        <v>0</v>
      </c>
      <c r="F24" s="46">
        <f t="shared" si="0"/>
        <v>0.9285714285714286</v>
      </c>
    </row>
    <row r="25" spans="1:6" ht="13.5">
      <c r="A25" s="113"/>
      <c r="B25" s="84" t="s">
        <v>297</v>
      </c>
      <c r="C25" s="85">
        <f>SUM(C11:C24)</f>
        <v>256</v>
      </c>
      <c r="D25" s="85">
        <f>SUM(D11:D24)</f>
        <v>50</v>
      </c>
      <c r="E25" s="85">
        <f>SUM(E11:E24)</f>
        <v>3</v>
      </c>
      <c r="F25" s="88">
        <f t="shared" si="0"/>
        <v>0.8284789644012945</v>
      </c>
    </row>
    <row r="26" spans="1:6" ht="21.75">
      <c r="A26" s="113"/>
      <c r="B26" s="52" t="s">
        <v>3</v>
      </c>
      <c r="C26" s="2">
        <f>COUNTIF('Answers RR only'!$F$3:$F$16,"Retain")</f>
        <v>12</v>
      </c>
      <c r="D26" s="2">
        <f>COUNTIF('Answers RR only'!$F$3:$F$16,"Remove")</f>
        <v>2</v>
      </c>
      <c r="E26" s="2">
        <f>COUNTBLANK('Answers RR only'!$F$3:$F$16)</f>
        <v>0</v>
      </c>
      <c r="F26" s="46">
        <f t="shared" si="0"/>
        <v>0.8571428571428571</v>
      </c>
    </row>
    <row r="27" spans="1:6" ht="21.75">
      <c r="A27" s="113"/>
      <c r="B27" s="52" t="s">
        <v>7</v>
      </c>
      <c r="C27" s="2">
        <f>COUNTIF('Answers RR only'!$J$3:$J$16,"Retain")</f>
        <v>12</v>
      </c>
      <c r="D27" s="2">
        <f>COUNTIF('Answers RR only'!$J$3:$J$16,"Remove")</f>
        <v>2</v>
      </c>
      <c r="E27" s="2">
        <f>COUNTBLANK('Answers RR only'!$J$3:$J$16)</f>
        <v>0</v>
      </c>
      <c r="F27" s="46">
        <f t="shared" si="0"/>
        <v>0.8571428571428571</v>
      </c>
    </row>
    <row r="28" spans="1:6" ht="33">
      <c r="A28" s="113"/>
      <c r="B28" s="52" t="s">
        <v>10</v>
      </c>
      <c r="C28" s="2">
        <f>COUNTIF('Answers RR only'!$M$3:$M$16,"Retain")</f>
        <v>12</v>
      </c>
      <c r="D28" s="2">
        <f>COUNTIF('Answers RR only'!$M$3:$M$16,"Remove")</f>
        <v>2</v>
      </c>
      <c r="E28" s="2">
        <f>COUNTBLANK('Answers RR only'!$M$3:$M$16)</f>
        <v>0</v>
      </c>
      <c r="F28" s="46">
        <f t="shared" si="0"/>
        <v>0.8571428571428571</v>
      </c>
    </row>
    <row r="29" spans="1:6" ht="13.5">
      <c r="A29" s="113"/>
      <c r="B29" s="52" t="s">
        <v>52</v>
      </c>
      <c r="C29" s="2">
        <f>COUNTIF('Answers RR only'!$N$3:$N$16,"Retain")</f>
        <v>12</v>
      </c>
      <c r="D29" s="2">
        <f>COUNTIF('Answers RR only'!$N$3:$N$16,"Remove")</f>
        <v>2</v>
      </c>
      <c r="E29" s="2">
        <f>COUNTBLANK('Answers RR only'!$N$3:$N$16)</f>
        <v>0</v>
      </c>
      <c r="F29" s="46">
        <f t="shared" si="0"/>
        <v>0.8571428571428571</v>
      </c>
    </row>
    <row r="30" spans="1:6" ht="21.75">
      <c r="A30" s="113"/>
      <c r="B30" s="52" t="s">
        <v>17</v>
      </c>
      <c r="C30" s="2">
        <f>COUNTIF('Answers RR only'!$O$3:$O$16,"Retain")</f>
        <v>12</v>
      </c>
      <c r="D30" s="2">
        <f>COUNTIF('Answers RR only'!$O$3:$O$16,"Remove")</f>
        <v>2</v>
      </c>
      <c r="E30" s="2">
        <f>COUNTBLANK('Answers RR only'!$O$3:$O$16)</f>
        <v>0</v>
      </c>
      <c r="F30" s="46">
        <f t="shared" si="0"/>
        <v>0.8571428571428571</v>
      </c>
    </row>
    <row r="31" spans="1:6" ht="13.5">
      <c r="A31" s="113"/>
      <c r="B31" s="52" t="s">
        <v>6</v>
      </c>
      <c r="C31" s="2">
        <f>COUNTIF('Answers RR only'!$I$3:$I$16,"Retain")</f>
        <v>11</v>
      </c>
      <c r="D31" s="2">
        <f>COUNTIF('Answers RR only'!$I$3:$I$16,"Remove")</f>
        <v>3</v>
      </c>
      <c r="E31" s="2">
        <f>COUNTBLANK('Answers RR only'!$I$3:$I$16)</f>
        <v>0</v>
      </c>
      <c r="F31" s="46">
        <f t="shared" si="0"/>
        <v>0.7857142857142857</v>
      </c>
    </row>
    <row r="32" spans="1:6" ht="33">
      <c r="A32" s="113"/>
      <c r="B32" s="52" t="s">
        <v>8</v>
      </c>
      <c r="C32" s="2">
        <f>COUNTIF('Answers RR only'!$K$3:$K$16,"Retain")</f>
        <v>11</v>
      </c>
      <c r="D32" s="2">
        <f>COUNTIF('Answers RR only'!$K$3:$K$16,"Remove")</f>
        <v>3</v>
      </c>
      <c r="E32" s="2">
        <f>COUNTBLANK('Answers RR only'!$K$3:$K$16)</f>
        <v>0</v>
      </c>
      <c r="F32" s="46">
        <f t="shared" si="0"/>
        <v>0.7857142857142857</v>
      </c>
    </row>
    <row r="33" spans="1:6" ht="21.75">
      <c r="A33" s="113"/>
      <c r="B33" s="52" t="s">
        <v>1</v>
      </c>
      <c r="C33" s="2">
        <f>COUNTIF('Answers RR only'!$D$3:$D$16,"Retain")</f>
        <v>10</v>
      </c>
      <c r="D33" s="2">
        <f>COUNTIF('Answers RR only'!$D$3:$D$16,"Remove")</f>
        <v>3</v>
      </c>
      <c r="E33" s="2">
        <f>COUNTBLANK('Answers RR only'!$D$3:$D$16)</f>
        <v>1</v>
      </c>
      <c r="F33" s="46">
        <f t="shared" si="0"/>
        <v>0.7142857142857143</v>
      </c>
    </row>
    <row r="34" spans="1:6" ht="21.75">
      <c r="A34" s="112" t="s">
        <v>293</v>
      </c>
      <c r="B34" s="87" t="s">
        <v>69</v>
      </c>
      <c r="C34" s="2">
        <f>COUNTIF('Answers RR only'!$BI$3:$BI$16,"Retain")</f>
        <v>13</v>
      </c>
      <c r="D34" s="2">
        <f>COUNTIF('Answers RR only'!$BI$3:$BI$16,"Remove")</f>
        <v>1</v>
      </c>
      <c r="E34" s="2">
        <f>COUNTIF('Answers RR only'!$BI$3:$BI$16,"")</f>
        <v>0</v>
      </c>
      <c r="F34" s="46">
        <f aca="true" t="shared" si="1" ref="F34:F65">C34/(SUM(C34:E34))</f>
        <v>0.9285714285714286</v>
      </c>
    </row>
    <row r="35" spans="1:6" ht="21.75">
      <c r="A35" s="113"/>
      <c r="B35" s="87" t="s">
        <v>67</v>
      </c>
      <c r="C35" s="2">
        <f>COUNTIF('Answers RR only'!$BG$3:$BG$16,"Retain")</f>
        <v>12</v>
      </c>
      <c r="D35" s="2">
        <f>COUNTIF('Answers RR only'!$BG$3:$BG$16,"Remove")</f>
        <v>2</v>
      </c>
      <c r="E35" s="2">
        <f>COUNTIF('Answers RR only'!$BG$3:$BG$16,"")</f>
        <v>0</v>
      </c>
      <c r="F35" s="46">
        <f t="shared" si="1"/>
        <v>0.8571428571428571</v>
      </c>
    </row>
    <row r="36" spans="1:6" ht="21.75">
      <c r="A36" s="113"/>
      <c r="B36" s="87" t="s">
        <v>62</v>
      </c>
      <c r="C36" s="2">
        <f>COUNTIF('Answers RR only'!$BB$3:$BB$16,"Retain")</f>
        <v>11</v>
      </c>
      <c r="D36" s="2">
        <f>COUNTIF('Answers RR only'!$BB$3:$BB$16,"Remove")</f>
        <v>3</v>
      </c>
      <c r="E36" s="2">
        <f>COUNTIF('Answers RR only'!$BB$3:$BB$16,"")</f>
        <v>0</v>
      </c>
      <c r="F36" s="46">
        <f t="shared" si="1"/>
        <v>0.7857142857142857</v>
      </c>
    </row>
    <row r="37" spans="1:6" ht="21.75">
      <c r="A37" s="113"/>
      <c r="B37" s="87" t="s">
        <v>65</v>
      </c>
      <c r="C37" s="2">
        <f>COUNTIF('Answers RR only'!$BE$3:$BE$16,"Retain")</f>
        <v>11</v>
      </c>
      <c r="D37" s="2">
        <f>COUNTIF('Answers RR only'!$BE$3:$BE$16,"Remove")</f>
        <v>2</v>
      </c>
      <c r="E37" s="2">
        <f>COUNTIF('Answers RR only'!$BE$3:$BE$16,"")</f>
        <v>1</v>
      </c>
      <c r="F37" s="46">
        <f t="shared" si="1"/>
        <v>0.7857142857142857</v>
      </c>
    </row>
    <row r="38" spans="1:6" ht="13.5">
      <c r="A38" s="113"/>
      <c r="B38" s="87" t="s">
        <v>72</v>
      </c>
      <c r="C38" s="2">
        <f>COUNTIF('Answers RR only'!$BL$3:$BL$16,"Retain")</f>
        <v>11</v>
      </c>
      <c r="D38" s="2">
        <f>COUNTIF('Answers RR only'!$BL$3:$BL$16,"Remove")</f>
        <v>3</v>
      </c>
      <c r="E38" s="2">
        <f>COUNTIF('Answers RR only'!$BL$3:$BL$16,"")</f>
        <v>0</v>
      </c>
      <c r="F38" s="46">
        <f t="shared" si="1"/>
        <v>0.7857142857142857</v>
      </c>
    </row>
    <row r="39" spans="1:6" ht="13.5">
      <c r="A39" s="113"/>
      <c r="B39" s="52" t="s">
        <v>68</v>
      </c>
      <c r="C39" s="2">
        <f>COUNTIF('Answers RR only'!$BH$3:$BH$16,"Retain")</f>
        <v>10</v>
      </c>
      <c r="D39" s="2">
        <f>COUNTIF('Answers RR only'!$BH$3:$BH$16,"Remove")</f>
        <v>4</v>
      </c>
      <c r="E39" s="2">
        <f>COUNTIF('Answers RR only'!$BH$3:$BH$16,"")</f>
        <v>0</v>
      </c>
      <c r="F39" s="46">
        <f t="shared" si="1"/>
        <v>0.7142857142857143</v>
      </c>
    </row>
    <row r="40" spans="1:6" ht="13.5">
      <c r="A40" s="113"/>
      <c r="B40" s="52" t="s">
        <v>73</v>
      </c>
      <c r="C40" s="2">
        <f>COUNTIF('Answers RR only'!$BM$3:$BM$16,"Retain")</f>
        <v>10</v>
      </c>
      <c r="D40" s="2">
        <f>COUNTIF('Answers RR only'!$BM$3:$BM$16,"Remove")</f>
        <v>4</v>
      </c>
      <c r="E40" s="2">
        <f>COUNTIF('Answers RR only'!$BM$3:$BM$16,"")</f>
        <v>0</v>
      </c>
      <c r="F40" s="46">
        <f t="shared" si="1"/>
        <v>0.7142857142857143</v>
      </c>
    </row>
    <row r="41" spans="1:6" ht="21.75">
      <c r="A41" s="113"/>
      <c r="B41" s="52" t="s">
        <v>74</v>
      </c>
      <c r="C41" s="2">
        <f>COUNTIF('Answers RR only'!$BN$3:$BN$16,"Retain")</f>
        <v>10</v>
      </c>
      <c r="D41" s="2">
        <f>COUNTIF('Answers RR only'!$BN$3:$BN$16,"Remove")</f>
        <v>4</v>
      </c>
      <c r="E41" s="2">
        <f>COUNTIF('Answers RR only'!$BN$3:$BN$16,"")</f>
        <v>0</v>
      </c>
      <c r="F41" s="46">
        <f t="shared" si="1"/>
        <v>0.7142857142857143</v>
      </c>
    </row>
    <row r="42" spans="1:6" ht="13.5">
      <c r="A42" s="113"/>
      <c r="B42" s="84" t="s">
        <v>297</v>
      </c>
      <c r="C42" s="85">
        <f>SUM(C27:C41)</f>
        <v>168</v>
      </c>
      <c r="D42" s="85">
        <f>SUM(D27:D41)</f>
        <v>40</v>
      </c>
      <c r="E42" s="85">
        <f>SUM(E27:E41)</f>
        <v>2</v>
      </c>
      <c r="F42" s="88">
        <f t="shared" si="1"/>
        <v>0.8</v>
      </c>
    </row>
    <row r="43" spans="1:6" ht="21.75">
      <c r="A43" s="113"/>
      <c r="B43" s="52" t="s">
        <v>66</v>
      </c>
      <c r="C43" s="2">
        <f>COUNTIF('Answers RR only'!$BF$3:$BF$16,"Retain")</f>
        <v>9</v>
      </c>
      <c r="D43" s="2">
        <f>COUNTIF('Answers RR only'!$BF$3:$BF$16,"Remove")</f>
        <v>5</v>
      </c>
      <c r="E43" s="2">
        <f>COUNTIF('Answers RR only'!$BF$3:$BF$16,"")</f>
        <v>0</v>
      </c>
      <c r="F43" s="46">
        <f t="shared" si="1"/>
        <v>0.6428571428571429</v>
      </c>
    </row>
    <row r="44" spans="1:6" ht="21.75">
      <c r="A44" s="113"/>
      <c r="B44" s="52" t="s">
        <v>71</v>
      </c>
      <c r="C44" s="2">
        <f>COUNTIF('Answers RR only'!$BK$3:$BK$16,"Retain")</f>
        <v>9</v>
      </c>
      <c r="D44" s="2">
        <f>COUNTIF('Answers RR only'!$BK$3:$BK$16,"Remove")</f>
        <v>4</v>
      </c>
      <c r="E44" s="2">
        <f>COUNTIF('Answers RR only'!$BK$3:$BK$16,"")</f>
        <v>1</v>
      </c>
      <c r="F44" s="46">
        <f t="shared" si="1"/>
        <v>0.6428571428571429</v>
      </c>
    </row>
    <row r="45" spans="1:6" ht="13.5">
      <c r="A45" s="113"/>
      <c r="B45" s="52" t="s">
        <v>60</v>
      </c>
      <c r="C45" s="2">
        <f>COUNTIF('Answers RR only'!$AZ$3:$AZ$16,"Retain")</f>
        <v>8</v>
      </c>
      <c r="D45" s="2">
        <f>COUNTIF('Answers RR only'!$AZ$3:$AZ$16,"Remove")</f>
        <v>6</v>
      </c>
      <c r="E45" s="2">
        <f>COUNTIF('Answers RR only'!$AZ$3:$AZ$16,"")</f>
        <v>0</v>
      </c>
      <c r="F45" s="46">
        <f t="shared" si="1"/>
        <v>0.5714285714285714</v>
      </c>
    </row>
    <row r="46" spans="1:6" ht="13.5">
      <c r="A46" s="113"/>
      <c r="B46" s="52" t="s">
        <v>61</v>
      </c>
      <c r="C46" s="2">
        <f>COUNTIF('Answers RR only'!$BA$3:$BA$16,"Retain")</f>
        <v>8</v>
      </c>
      <c r="D46" s="2">
        <f>COUNTIF('Answers RR only'!$BA$3:$BA$16,"Remove")</f>
        <v>5</v>
      </c>
      <c r="E46" s="2">
        <f>COUNTIF('Answers RR only'!$BA$3:$BA$16,"")</f>
        <v>1</v>
      </c>
      <c r="F46" s="46">
        <f t="shared" si="1"/>
        <v>0.5714285714285714</v>
      </c>
    </row>
    <row r="47" spans="1:6" ht="21.75">
      <c r="A47" s="113"/>
      <c r="B47" s="52" t="s">
        <v>70</v>
      </c>
      <c r="C47" s="2">
        <f>COUNTIF('Answers RR only'!$BJ$3:$BJ$16,"Retain")</f>
        <v>8</v>
      </c>
      <c r="D47" s="2">
        <f>COUNTIF('Answers RR only'!$BJ$3:$BJ$16,"Remove")</f>
        <v>5</v>
      </c>
      <c r="E47" s="2">
        <f>COUNTIF('Answers RR only'!$BJ$3:$BJ$16,"")</f>
        <v>1</v>
      </c>
      <c r="F47" s="46">
        <f t="shared" si="1"/>
        <v>0.5714285714285714</v>
      </c>
    </row>
    <row r="48" spans="1:6" ht="13.5">
      <c r="A48" s="113"/>
      <c r="B48" s="52" t="s">
        <v>63</v>
      </c>
      <c r="C48" s="2">
        <f>COUNTIF('Answers RR only'!$BC$3:$BC$16,"Retain")</f>
        <v>6</v>
      </c>
      <c r="D48" s="2">
        <f>COUNTIF('Answers RR only'!$BC$3:$BC$16,"Remove")</f>
        <v>6</v>
      </c>
      <c r="E48" s="2">
        <f>COUNTIF('Answers RR only'!$BC$3:$BC$16,"")</f>
        <v>2</v>
      </c>
      <c r="F48" s="46">
        <f t="shared" si="1"/>
        <v>0.42857142857142855</v>
      </c>
    </row>
    <row r="49" spans="1:6" ht="21.75">
      <c r="A49" s="113"/>
      <c r="B49" s="52" t="s">
        <v>64</v>
      </c>
      <c r="C49" s="2">
        <f>COUNTIF('Answers RR only'!$BD$3:$BD$16,"Retain")</f>
        <v>6</v>
      </c>
      <c r="D49" s="2">
        <f>COUNTIF('Answers RR only'!$BD$3:$BD$16,"Remove")</f>
        <v>6</v>
      </c>
      <c r="E49" s="2">
        <f>COUNTIF('Answers RR only'!$BD$3:$BD$16,"")</f>
        <v>2</v>
      </c>
      <c r="F49" s="46">
        <f t="shared" si="1"/>
        <v>0.42857142857142855</v>
      </c>
    </row>
    <row r="50" spans="1:6" ht="21.75">
      <c r="A50" s="112" t="s">
        <v>291</v>
      </c>
      <c r="B50" s="87" t="s">
        <v>19</v>
      </c>
      <c r="C50" s="2">
        <f>COUNTIF('Answers RR only'!$P$3:$P$16,"Retain")</f>
        <v>11</v>
      </c>
      <c r="D50" s="2">
        <f>COUNTIF('Answers RR only'!$P$3:$P$16,"Remove")</f>
        <v>3</v>
      </c>
      <c r="E50" s="2">
        <f>COUNTBLANK('Answers RR only'!$P$3:$P$16)</f>
        <v>0</v>
      </c>
      <c r="F50" s="46">
        <f t="shared" si="1"/>
        <v>0.7857142857142857</v>
      </c>
    </row>
    <row r="51" spans="1:6" ht="21.75">
      <c r="A51" s="113"/>
      <c r="B51" s="87" t="s">
        <v>23</v>
      </c>
      <c r="C51" s="2">
        <f>COUNTIF('Answers RR only'!$T$3:$T$16,"Retain")</f>
        <v>11</v>
      </c>
      <c r="D51" s="2">
        <f>COUNTIF('Answers RR only'!$T$3:$T$16,"Remove")</f>
        <v>3</v>
      </c>
      <c r="E51" s="2">
        <f>COUNTBLANK('Answers RR only'!$T$3:$T$16)</f>
        <v>0</v>
      </c>
      <c r="F51" s="46">
        <f t="shared" si="1"/>
        <v>0.7857142857142857</v>
      </c>
    </row>
    <row r="52" spans="1:6" ht="21.75">
      <c r="A52" s="113"/>
      <c r="B52" s="87" t="s">
        <v>29</v>
      </c>
      <c r="C52" s="2">
        <f>COUNTIF('Answers RR only'!$Z$3:$Z$16,"Retain")</f>
        <v>11</v>
      </c>
      <c r="D52" s="2">
        <f>COUNTIF('Answers RR only'!$Z$3:$Z$16,"Remove")</f>
        <v>3</v>
      </c>
      <c r="E52" s="2">
        <f>COUNTBLANK('Answers RR only'!$Z$3:$Z$16)</f>
        <v>0</v>
      </c>
      <c r="F52" s="46">
        <f t="shared" si="1"/>
        <v>0.7857142857142857</v>
      </c>
    </row>
    <row r="53" spans="1:6" ht="21.75">
      <c r="A53" s="113"/>
      <c r="B53" s="52" t="s">
        <v>24</v>
      </c>
      <c r="C53" s="2">
        <f>COUNTIF('Answers RR only'!$U$3:$U$16,"Retain")</f>
        <v>10</v>
      </c>
      <c r="D53" s="2">
        <f>COUNTIF('Answers RR only'!$U$3:$U$16,"Remove")</f>
        <v>4</v>
      </c>
      <c r="E53" s="2">
        <f>COUNTBLANK('Answers RR only'!$U$3:$U$16)</f>
        <v>0</v>
      </c>
      <c r="F53" s="46">
        <f t="shared" si="1"/>
        <v>0.7142857142857143</v>
      </c>
    </row>
    <row r="54" spans="1:6" ht="21.75">
      <c r="A54" s="113"/>
      <c r="B54" s="52" t="s">
        <v>30</v>
      </c>
      <c r="C54" s="2">
        <f>COUNTIF('Answers RR only'!$AA$3:$AA$16,"Retain")</f>
        <v>10</v>
      </c>
      <c r="D54" s="2">
        <f>COUNTIF('Answers RR only'!$AA$3:$AA$16,"Remove")</f>
        <v>4</v>
      </c>
      <c r="E54" s="2">
        <f>COUNTBLANK('Answers RR only'!$AA$3:$AA$16)</f>
        <v>0</v>
      </c>
      <c r="F54" s="46">
        <f t="shared" si="1"/>
        <v>0.7142857142857143</v>
      </c>
    </row>
    <row r="55" spans="1:6" ht="21.75">
      <c r="A55" s="113"/>
      <c r="B55" s="52" t="s">
        <v>39</v>
      </c>
      <c r="C55" s="2">
        <f>COUNTIF('Answers RR only'!$AH$3:$AH$16,"Retain")</f>
        <v>10</v>
      </c>
      <c r="D55" s="2">
        <f>COUNTIF('Answers RR only'!$AH$3:$AH$16,"Remove")</f>
        <v>4</v>
      </c>
      <c r="E55" s="2">
        <f>COUNTIF('Answers RR only'!$AH$3:$AH$16,"")</f>
        <v>0</v>
      </c>
      <c r="F55" s="46">
        <f t="shared" si="1"/>
        <v>0.7142857142857143</v>
      </c>
    </row>
    <row r="56" spans="1:6" ht="21.75">
      <c r="A56" s="113"/>
      <c r="B56" s="52" t="s">
        <v>31</v>
      </c>
      <c r="C56" s="2">
        <f>COUNTIF('Answers RR only'!$AB$3:$AB$16,"Retain")</f>
        <v>9</v>
      </c>
      <c r="D56" s="2">
        <f>COUNTIF('Answers RR only'!$AB$3:$AB$16,"Remove")</f>
        <v>4</v>
      </c>
      <c r="E56" s="2">
        <f>COUNTIF('Answers RR only'!$AB$3:$AB$16,"")</f>
        <v>1</v>
      </c>
      <c r="F56" s="46">
        <f t="shared" si="1"/>
        <v>0.6428571428571429</v>
      </c>
    </row>
    <row r="57" spans="1:6" ht="21.75">
      <c r="A57" s="113"/>
      <c r="B57" s="52" t="s">
        <v>36</v>
      </c>
      <c r="C57" s="2">
        <f>COUNTIF('Answers RR only'!$AE$3:$AE$16,"Retain")</f>
        <v>9</v>
      </c>
      <c r="D57" s="2">
        <f>COUNTIF('Answers RR only'!$AE$3:$AE$16,"Remove")</f>
        <v>5</v>
      </c>
      <c r="E57" s="2">
        <f>COUNTIF('Answers RR only'!$AE$3:$AE$16,"")</f>
        <v>0</v>
      </c>
      <c r="F57" s="46">
        <f t="shared" si="1"/>
        <v>0.6428571428571429</v>
      </c>
    </row>
    <row r="58" spans="1:6" ht="13.5">
      <c r="A58" s="113"/>
      <c r="B58" s="84" t="s">
        <v>297</v>
      </c>
      <c r="C58" s="85">
        <f>SUM(C39:C57)</f>
        <v>333</v>
      </c>
      <c r="D58" s="85">
        <f>SUM(D39:D57)</f>
        <v>119</v>
      </c>
      <c r="E58" s="85">
        <f>SUM(E39:E57)</f>
        <v>10</v>
      </c>
      <c r="F58" s="88">
        <f t="shared" si="1"/>
        <v>0.7207792207792207</v>
      </c>
    </row>
    <row r="59" spans="1:6" ht="13.5">
      <c r="A59" s="113"/>
      <c r="B59" s="52" t="s">
        <v>20</v>
      </c>
      <c r="C59" s="2">
        <f>COUNTIF('Answers RR only'!$Q$3:$Q$16,"Retain")</f>
        <v>8</v>
      </c>
      <c r="D59" s="2">
        <f>COUNTIF('Answers RR only'!$Q$3:$Q$16,"Remove")</f>
        <v>6</v>
      </c>
      <c r="E59" s="2">
        <f>COUNTBLANK('Answers RR only'!$Q$3:$Q$16)</f>
        <v>0</v>
      </c>
      <c r="F59" s="46">
        <f t="shared" si="1"/>
        <v>0.5714285714285714</v>
      </c>
    </row>
    <row r="60" spans="1:6" ht="13.5">
      <c r="A60" s="113"/>
      <c r="B60" s="52" t="s">
        <v>21</v>
      </c>
      <c r="C60" s="2">
        <f>COUNTIF('Answers RR only'!$R$3:$R$16,"Retain")</f>
        <v>8</v>
      </c>
      <c r="D60" s="2">
        <f>COUNTIF('Answers RR only'!$R$3:$R$16,"Remove")</f>
        <v>5</v>
      </c>
      <c r="E60" s="2">
        <f>COUNTBLANK('Answers RR only'!$R$3:$R$16)</f>
        <v>1</v>
      </c>
      <c r="F60" s="46">
        <f t="shared" si="1"/>
        <v>0.5714285714285714</v>
      </c>
    </row>
    <row r="61" spans="1:6" ht="21.75">
      <c r="A61" s="113"/>
      <c r="B61" s="52" t="s">
        <v>25</v>
      </c>
      <c r="C61" s="2">
        <f>COUNTIF('Answers RR only'!$V$3:$V$16,"Retain")</f>
        <v>8</v>
      </c>
      <c r="D61" s="2">
        <f>COUNTIF('Answers RR only'!$V$3:$V$16,"Remove")</f>
        <v>6</v>
      </c>
      <c r="E61" s="2">
        <f>COUNTBLANK('Answers RR only'!$V$3:$V$16)</f>
        <v>0</v>
      </c>
      <c r="F61" s="46">
        <f t="shared" si="1"/>
        <v>0.5714285714285714</v>
      </c>
    </row>
    <row r="62" spans="1:6" ht="13.5">
      <c r="A62" s="113"/>
      <c r="B62" s="52" t="s">
        <v>34</v>
      </c>
      <c r="C62" s="2">
        <f>COUNTIF('Answers RR only'!$AC$3:$AC$16,"Retain")</f>
        <v>8</v>
      </c>
      <c r="D62" s="2">
        <f>COUNTIF('Answers RR only'!$AC$3:$AC$16,"Remove")</f>
        <v>5</v>
      </c>
      <c r="E62" s="2">
        <f>COUNTIF('Answers RR only'!$AC$3:$AC$16,"")</f>
        <v>1</v>
      </c>
      <c r="F62" s="46">
        <f t="shared" si="1"/>
        <v>0.5714285714285714</v>
      </c>
    </row>
    <row r="63" spans="1:6" ht="21.75">
      <c r="A63" s="113"/>
      <c r="B63" s="52" t="s">
        <v>26</v>
      </c>
      <c r="C63" s="2">
        <f>COUNTIF('Answers RR only'!$W$3:$W$16,"Retain")</f>
        <v>7</v>
      </c>
      <c r="D63" s="2">
        <f>COUNTIF('Answers RR only'!$W$3:$W$16,"Remove")</f>
        <v>6</v>
      </c>
      <c r="E63" s="2">
        <f>COUNTBLANK('Answers RR only'!$W$3:$W$16)</f>
        <v>1</v>
      </c>
      <c r="F63" s="46">
        <f t="shared" si="1"/>
        <v>0.5</v>
      </c>
    </row>
    <row r="64" spans="1:6" ht="13.5">
      <c r="A64" s="113"/>
      <c r="B64" s="52" t="s">
        <v>27</v>
      </c>
      <c r="C64" s="2">
        <f>COUNTIF('Answers RR only'!$X$3:$X$16,"Retain")</f>
        <v>7</v>
      </c>
      <c r="D64" s="2">
        <f>COUNTIF('Answers RR only'!$X$3:$X$16,"Remove")</f>
        <v>7</v>
      </c>
      <c r="E64" s="2">
        <f>COUNTBLANK('Answers RR only'!$X$3:$X$16)</f>
        <v>0</v>
      </c>
      <c r="F64" s="46">
        <f t="shared" si="1"/>
        <v>0.5</v>
      </c>
    </row>
    <row r="65" spans="1:6" ht="13.5">
      <c r="A65" s="113"/>
      <c r="B65" s="52" t="s">
        <v>35</v>
      </c>
      <c r="C65" s="2">
        <f>COUNTIF('Answers RR only'!$AD$3:$AD$16,"Retain")</f>
        <v>7</v>
      </c>
      <c r="D65" s="2">
        <f>COUNTIF('Answers RR only'!$AD$3:$AD$16,"Remove")</f>
        <v>6</v>
      </c>
      <c r="E65" s="2">
        <f>COUNTIF('Answers RR only'!$AD$3:$AD$16,"")</f>
        <v>1</v>
      </c>
      <c r="F65" s="46">
        <f t="shared" si="1"/>
        <v>0.5</v>
      </c>
    </row>
    <row r="66" spans="1:6" ht="21.75">
      <c r="A66" s="113"/>
      <c r="B66" s="52" t="s">
        <v>37</v>
      </c>
      <c r="C66" s="2">
        <f>COUNTIF('Answers RR only'!$AF$3:$AF$16,"Retain")</f>
        <v>7</v>
      </c>
      <c r="D66" s="2">
        <f>COUNTIF('Answers RR only'!$AF$3:$AF$16,"Remove")</f>
        <v>5</v>
      </c>
      <c r="E66" s="2">
        <f>COUNTIF('Answers RR only'!$AF$3:$AF$16,"")</f>
        <v>2</v>
      </c>
      <c r="F66" s="46">
        <f>C66/(SUM(C66:E66))</f>
        <v>0.5</v>
      </c>
    </row>
    <row r="67" spans="1:6" ht="13.5">
      <c r="A67" s="113"/>
      <c r="B67" s="52" t="s">
        <v>38</v>
      </c>
      <c r="C67" s="2">
        <f>COUNTIF('Answers RR only'!$AG$3:$AG$16,"Retain")</f>
        <v>7</v>
      </c>
      <c r="D67" s="2">
        <f>COUNTIF('Answers RR only'!$AG$3:$AG$16,"Remove")</f>
        <v>6</v>
      </c>
      <c r="E67" s="2">
        <f>COUNTIF('Answers RR only'!$AG$3:$AG$16,"")</f>
        <v>1</v>
      </c>
      <c r="F67" s="46">
        <f>C67/(SUM(C67:E67))</f>
        <v>0.5</v>
      </c>
    </row>
    <row r="68" spans="1:6" ht="13.5">
      <c r="A68" s="113"/>
      <c r="B68" s="52" t="s">
        <v>22</v>
      </c>
      <c r="C68" s="2">
        <f>COUNTIF('Answers RR only'!$S$3:$S$16,"Retain")</f>
        <v>6</v>
      </c>
      <c r="D68" s="2">
        <f>COUNTIF('Answers RR only'!$S$3:$S$16,"Remove")</f>
        <v>8</v>
      </c>
      <c r="E68" s="2">
        <f>COUNTBLANK('Answers RR only'!$S$3:$S$16)</f>
        <v>0</v>
      </c>
      <c r="F68" s="46">
        <f>C68/(SUM(C68:E68))</f>
        <v>0.42857142857142855</v>
      </c>
    </row>
    <row r="69" spans="1:6" ht="13.5">
      <c r="A69" s="113"/>
      <c r="B69" s="52" t="s">
        <v>28</v>
      </c>
      <c r="C69" s="2">
        <f>COUNTIF('Answers RR only'!$Y$3:$Y$16,"Retain")</f>
        <v>6</v>
      </c>
      <c r="D69" s="2">
        <f>COUNTIF('Answers RR only'!$Y$3:$Y$16,"Remove")</f>
        <v>7</v>
      </c>
      <c r="E69" s="2">
        <f>COUNTBLANK('Answers RR only'!$Y$3:$Y$16)</f>
        <v>1</v>
      </c>
      <c r="F69" s="46">
        <f>C69/(SUM(C69:E69))</f>
        <v>0.42857142857142855</v>
      </c>
    </row>
  </sheetData>
  <sheetProtection/>
  <mergeCells count="4">
    <mergeCell ref="A2:A19"/>
    <mergeCell ref="A20:A33"/>
    <mergeCell ref="A34:A49"/>
    <mergeCell ref="A50:A6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69"/>
  <sheetViews>
    <sheetView zoomScale="150" zoomScaleNormal="150" zoomScalePageLayoutView="0" workbookViewId="0" topLeftCell="K1">
      <selection activeCell="B12" sqref="B12"/>
    </sheetView>
  </sheetViews>
  <sheetFormatPr defaultColWidth="10.8515625" defaultRowHeight="12.75"/>
  <cols>
    <col min="1" max="1" width="15.7109375" style="80" customWidth="1"/>
    <col min="2" max="2" width="59.00390625" style="52" customWidth="1"/>
    <col min="3" max="5" width="8.7109375" style="2" customWidth="1"/>
    <col min="6" max="6" width="8.7109375" style="46" customWidth="1"/>
    <col min="7" max="16384" width="10.8515625" style="81" customWidth="1"/>
  </cols>
  <sheetData>
    <row r="1" spans="3:6" ht="27.75">
      <c r="C1" s="4" t="s">
        <v>294</v>
      </c>
      <c r="D1" s="4" t="s">
        <v>295</v>
      </c>
      <c r="E1" s="4" t="s">
        <v>296</v>
      </c>
      <c r="F1" s="46" t="s">
        <v>289</v>
      </c>
    </row>
    <row r="2" spans="1:6" ht="21.75">
      <c r="A2" s="112" t="s">
        <v>292</v>
      </c>
      <c r="B2" s="87" t="s">
        <v>41</v>
      </c>
      <c r="C2" s="2">
        <f>COUNTIF('Answers RR only'!$AI$17:$AI$31,"Retain")</f>
        <v>14</v>
      </c>
      <c r="D2" s="2">
        <f>COUNTIF('Answers RR only'!$AI$17:$AI$31,"Remove")</f>
        <v>0</v>
      </c>
      <c r="E2" s="2">
        <f>COUNTIF('Answers RR only'!$AI$17:$AI$31,"")</f>
        <v>1</v>
      </c>
      <c r="F2" s="46">
        <f aca="true" t="shared" si="0" ref="F2:F33">C2/SUM(C2:E2)</f>
        <v>0.9333333333333333</v>
      </c>
    </row>
    <row r="3" spans="1:6" ht="13.5">
      <c r="A3" s="113"/>
      <c r="B3" s="87" t="s">
        <v>48</v>
      </c>
      <c r="C3" s="2">
        <f>COUNTIF('Answers RR only'!$AP$17:$AP$31,"Retain")</f>
        <v>14</v>
      </c>
      <c r="D3" s="2">
        <f>COUNTIF('Answers RR only'!$AP$17:$AP$31,"Remove")</f>
        <v>0</v>
      </c>
      <c r="E3" s="2">
        <f>COUNTIF('Answers RR only'!$AP$17:$AP$31,"")</f>
        <v>1</v>
      </c>
      <c r="F3" s="46">
        <f t="shared" si="0"/>
        <v>0.9333333333333333</v>
      </c>
    </row>
    <row r="4" spans="1:6" ht="21.75">
      <c r="A4" s="113"/>
      <c r="B4" s="87" t="s">
        <v>50</v>
      </c>
      <c r="C4" s="2">
        <f>COUNTIF('Answers RR only'!$AR$17:$AR$31,"Retain")</f>
        <v>14</v>
      </c>
      <c r="D4" s="2">
        <f>COUNTIF('Answers RR only'!$AR$17:$AR$31,"Remove")</f>
        <v>0</v>
      </c>
      <c r="E4" s="2">
        <f>COUNTIF('Answers RR only'!$AR$17:$AR$31,"")</f>
        <v>1</v>
      </c>
      <c r="F4" s="46">
        <f t="shared" si="0"/>
        <v>0.9333333333333333</v>
      </c>
    </row>
    <row r="5" spans="1:6" ht="21.75">
      <c r="A5" s="113"/>
      <c r="B5" s="52" t="s">
        <v>43</v>
      </c>
      <c r="C5" s="2">
        <f>COUNTIF('Answers RR only'!$AK$17:$AK$31,"Retain")</f>
        <v>13</v>
      </c>
      <c r="D5" s="2">
        <f>COUNTIF('Answers RR only'!$AK$17:$AK$31,"Remove")</f>
        <v>1</v>
      </c>
      <c r="E5" s="2">
        <f>COUNTIF('Answers RR only'!$AK$17:$AK$31,"")</f>
        <v>1</v>
      </c>
      <c r="F5" s="46">
        <f t="shared" si="0"/>
        <v>0.8666666666666667</v>
      </c>
    </row>
    <row r="6" spans="1:6" ht="21.75">
      <c r="A6" s="113"/>
      <c r="B6" s="52" t="s">
        <v>46</v>
      </c>
      <c r="C6" s="2">
        <f>COUNTIF('Answers RR only'!$AN$17:$AN$31,"Retain")</f>
        <v>13</v>
      </c>
      <c r="D6" s="2">
        <f>COUNTIF('Answers RR only'!$AN$17:$AN$31,"Remove")</f>
        <v>1</v>
      </c>
      <c r="E6" s="2">
        <f>COUNTIF('Answers RR only'!$AN$17:$AN$31,"")</f>
        <v>1</v>
      </c>
      <c r="F6" s="46">
        <f t="shared" si="0"/>
        <v>0.8666666666666667</v>
      </c>
    </row>
    <row r="7" spans="1:6" ht="13.5">
      <c r="A7" s="113"/>
      <c r="B7" s="52" t="s">
        <v>49</v>
      </c>
      <c r="C7" s="2">
        <f>COUNTIF('Answers RR only'!$AQ$17:$AQ$31,"Retain")</f>
        <v>13</v>
      </c>
      <c r="D7" s="2">
        <f>COUNTIF('Answers RR only'!$AQ$17:$AQ$31,"Remove")</f>
        <v>0</v>
      </c>
      <c r="E7" s="2">
        <f>COUNTIF('Answers RR only'!$AQ$17:$AQ$31,"")</f>
        <v>2</v>
      </c>
      <c r="F7" s="46">
        <f t="shared" si="0"/>
        <v>0.8666666666666667</v>
      </c>
    </row>
    <row r="8" spans="1:6" ht="21.75">
      <c r="A8" s="113"/>
      <c r="B8" s="52" t="s">
        <v>54</v>
      </c>
      <c r="C8" s="2">
        <f>COUNTIF('Answers RR only'!$AU$17:$AU$31,"Retain")</f>
        <v>13</v>
      </c>
      <c r="D8" s="2">
        <f>COUNTIF('Answers RR only'!$AU$17:$AU$31,"Remove")</f>
        <v>1</v>
      </c>
      <c r="E8" s="2">
        <f>COUNTIF('Answers RR only'!$AU$17:$AU$31,"")</f>
        <v>1</v>
      </c>
      <c r="F8" s="46">
        <f t="shared" si="0"/>
        <v>0.8666666666666667</v>
      </c>
    </row>
    <row r="9" spans="1:6" ht="21.75">
      <c r="A9" s="113"/>
      <c r="B9" s="52" t="s">
        <v>56</v>
      </c>
      <c r="C9" s="2">
        <f>COUNTIF('Answers RR only'!$AW$17:$AW$31,"Retain")</f>
        <v>13</v>
      </c>
      <c r="D9" s="2">
        <f>COUNTIF('Answers RR only'!$AW$17:$AW$31,"Remove")</f>
        <v>1</v>
      </c>
      <c r="E9" s="2">
        <f>COUNTIF('Answers RR only'!$AW$17:$AW$31,"")</f>
        <v>1</v>
      </c>
      <c r="F9" s="46">
        <f t="shared" si="0"/>
        <v>0.8666666666666667</v>
      </c>
    </row>
    <row r="10" spans="1:6" ht="13.5">
      <c r="A10" s="113"/>
      <c r="B10" s="52" t="s">
        <v>44</v>
      </c>
      <c r="C10" s="2">
        <f>COUNTIF('Answers RR only'!$AL$17:$AL$31,"Retain")</f>
        <v>12</v>
      </c>
      <c r="D10" s="2">
        <f>COUNTIF('Answers RR only'!$AL$17:$AL$31,"Remove")</f>
        <v>2</v>
      </c>
      <c r="E10" s="2">
        <f>COUNTIF('Answers RR only'!$AL$17:$AL$31,"")</f>
        <v>1</v>
      </c>
      <c r="F10" s="46">
        <f t="shared" si="0"/>
        <v>0.8</v>
      </c>
    </row>
    <row r="11" spans="1:6" ht="21.75">
      <c r="A11" s="113"/>
      <c r="B11" s="52" t="s">
        <v>45</v>
      </c>
      <c r="C11" s="2">
        <f>COUNTIF('Answers RR only'!$AM$17:$AM$31,"Retain")</f>
        <v>12</v>
      </c>
      <c r="D11" s="2">
        <f>COUNTIF('Answers RR only'!$AM$17:$AM$31,"Remove")</f>
        <v>2</v>
      </c>
      <c r="E11" s="2">
        <f>COUNTIF('Answers RR only'!$AM$17:$AM$31,"")</f>
        <v>1</v>
      </c>
      <c r="F11" s="46">
        <f t="shared" si="0"/>
        <v>0.8</v>
      </c>
    </row>
    <row r="12" spans="1:6" ht="21.75">
      <c r="A12" s="113"/>
      <c r="B12" s="52" t="s">
        <v>53</v>
      </c>
      <c r="C12" s="2">
        <f>COUNTIF('Answers RR only'!$AT$17:$AT$31,"Retain")</f>
        <v>12</v>
      </c>
      <c r="D12" s="2">
        <f>COUNTIF('Answers RR only'!$AT$17:$AT$31,"Remove")</f>
        <v>2</v>
      </c>
      <c r="E12" s="2">
        <f>COUNTIF('Answers RR only'!$AT$17:$AT$31,"")</f>
        <v>1</v>
      </c>
      <c r="F12" s="46">
        <f t="shared" si="0"/>
        <v>0.8</v>
      </c>
    </row>
    <row r="13" spans="1:6" ht="21.75">
      <c r="A13" s="113"/>
      <c r="B13" s="52" t="s">
        <v>57</v>
      </c>
      <c r="C13" s="2">
        <f>COUNTIF('Answers RR only'!$AX$17:$AX$31,"Retain")</f>
        <v>12</v>
      </c>
      <c r="D13" s="2">
        <f>COUNTIF('Answers RR only'!$AX$17:$AX$31,"Remove")</f>
        <v>1</v>
      </c>
      <c r="E13" s="2">
        <f>COUNTIF('Answers RR only'!$AX$17:$AX$31,"")</f>
        <v>2</v>
      </c>
      <c r="F13" s="46">
        <f t="shared" si="0"/>
        <v>0.8</v>
      </c>
    </row>
    <row r="14" spans="1:6" ht="13.5">
      <c r="A14" s="113"/>
      <c r="B14" s="84" t="s">
        <v>297</v>
      </c>
      <c r="C14" s="85">
        <f>SUM(C1:C13)</f>
        <v>155</v>
      </c>
      <c r="D14" s="85">
        <f>SUM(D1:D13)</f>
        <v>11</v>
      </c>
      <c r="E14" s="85">
        <f>SUM(E1:E13)</f>
        <v>14</v>
      </c>
      <c r="F14" s="88">
        <f t="shared" si="0"/>
        <v>0.8611111111111112</v>
      </c>
    </row>
    <row r="15" spans="1:6" ht="13.5">
      <c r="A15" s="113"/>
      <c r="B15" s="52" t="s">
        <v>55</v>
      </c>
      <c r="C15" s="2">
        <f>COUNTIF('Answers RR only'!$AV$17:$AV$31,"Retain")</f>
        <v>11</v>
      </c>
      <c r="D15" s="2">
        <f>COUNTIF('Answers RR only'!$AV$17:$AV$31,"Remove")</f>
        <v>2</v>
      </c>
      <c r="E15" s="2">
        <f>COUNTIF('Answers RR only'!$AV$17:$AV$31,"")</f>
        <v>2</v>
      </c>
      <c r="F15" s="46">
        <f t="shared" si="0"/>
        <v>0.7333333333333333</v>
      </c>
    </row>
    <row r="16" spans="1:6" ht="33">
      <c r="A16" s="113"/>
      <c r="B16" s="52" t="s">
        <v>58</v>
      </c>
      <c r="C16" s="2">
        <f>COUNTIF('Answers RR only'!$AY$17:$AY$31,"Retain")</f>
        <v>10</v>
      </c>
      <c r="D16" s="2">
        <f>COUNTIF('Answers RR only'!$AY$17:$AY$31,"Remove")</f>
        <v>3</v>
      </c>
      <c r="E16" s="2">
        <f>COUNTIF('Answers RR only'!$AY$17:$AY$31,"")</f>
        <v>2</v>
      </c>
      <c r="F16" s="46">
        <f t="shared" si="0"/>
        <v>0.6666666666666666</v>
      </c>
    </row>
    <row r="17" spans="1:6" ht="13.5">
      <c r="A17" s="113"/>
      <c r="B17" s="52" t="s">
        <v>42</v>
      </c>
      <c r="C17" s="2">
        <f>COUNTIF('Answers RR only'!$AJ$17:$AJ$31,"Retain")</f>
        <v>9</v>
      </c>
      <c r="D17" s="2">
        <f>COUNTIF('Answers RR only'!$AJ$17:$AJ$31,"Remove")</f>
        <v>5</v>
      </c>
      <c r="E17" s="2">
        <f>COUNTIF('Answers RR only'!$AJ$17:$AJ$31,"")</f>
        <v>1</v>
      </c>
      <c r="F17" s="46">
        <f t="shared" si="0"/>
        <v>0.6</v>
      </c>
    </row>
    <row r="18" spans="1:6" ht="13.5">
      <c r="A18" s="113"/>
      <c r="B18" s="52" t="s">
        <v>51</v>
      </c>
      <c r="C18" s="2">
        <f>COUNTIF('Answers RR only'!$AS$17:$AS$31,"Retain")</f>
        <v>8</v>
      </c>
      <c r="D18" s="2">
        <f>COUNTIF('Answers RR only'!$AS$17:$AS$31,"Remove")</f>
        <v>4</v>
      </c>
      <c r="E18" s="2">
        <f>COUNTIF('Answers RR only'!$AS$17:$AS$31,"")</f>
        <v>3</v>
      </c>
      <c r="F18" s="46">
        <f t="shared" si="0"/>
        <v>0.5333333333333333</v>
      </c>
    </row>
    <row r="19" spans="1:6" ht="33">
      <c r="A19" s="113"/>
      <c r="B19" s="52" t="s">
        <v>47</v>
      </c>
      <c r="C19" s="2">
        <f>COUNTIF('Answers RR only'!$AO$17:$AO$31,"Retain")</f>
        <v>7</v>
      </c>
      <c r="D19" s="2">
        <f>COUNTIF('Answers RR only'!$AO$17:$AO$31,"Remove")</f>
        <v>7</v>
      </c>
      <c r="E19" s="2">
        <f>COUNTIF('Answers RR only'!$AO$17:$AO$31,"")</f>
        <v>1</v>
      </c>
      <c r="F19" s="46">
        <f t="shared" si="0"/>
        <v>0.4666666666666667</v>
      </c>
    </row>
    <row r="20" spans="1:6" ht="43.5">
      <c r="A20" s="112" t="s">
        <v>290</v>
      </c>
      <c r="B20" s="52" t="s">
        <v>0</v>
      </c>
      <c r="C20" s="2">
        <f>COUNTIF('Answers RR only'!$C$17:$C$31,"Retain")</f>
        <v>13</v>
      </c>
      <c r="D20" s="2">
        <f>COUNTIF('Answers RR only'!$C$17:$C$31,"Remove")</f>
        <v>1</v>
      </c>
      <c r="E20" s="2">
        <f>COUNTIF('Answers RR only'!$C$17:$C$31,"")</f>
        <v>1</v>
      </c>
      <c r="F20" s="46">
        <f t="shared" si="0"/>
        <v>0.8666666666666667</v>
      </c>
    </row>
    <row r="21" spans="1:6" ht="13.5">
      <c r="A21" s="113"/>
      <c r="B21" s="87" t="s">
        <v>2</v>
      </c>
      <c r="C21" s="2">
        <f>COUNTIF('Answers RR only'!$E$17:$E$31,"Retain")</f>
        <v>13</v>
      </c>
      <c r="D21" s="2">
        <f>COUNTIF('Answers RR only'!$E$17:$E$31,"Remove")</f>
        <v>1</v>
      </c>
      <c r="E21" s="2">
        <f>COUNTIF('Answers RR only'!$E$17:$E$31,"")</f>
        <v>1</v>
      </c>
      <c r="F21" s="46">
        <f t="shared" si="0"/>
        <v>0.8666666666666667</v>
      </c>
    </row>
    <row r="22" spans="1:6" ht="13.5">
      <c r="A22" s="113"/>
      <c r="B22" s="87" t="s">
        <v>4</v>
      </c>
      <c r="C22" s="2">
        <f>COUNTIF('Answers RR only'!$G$17:$G$31,"Retain")</f>
        <v>13</v>
      </c>
      <c r="D22" s="2">
        <f>COUNTIF('Answers RR only'!$G$17:$G$31,"Remove")</f>
        <v>1</v>
      </c>
      <c r="E22" s="2">
        <f>COUNTIF('Answers RR only'!$G$17:$G$31,"")</f>
        <v>1</v>
      </c>
      <c r="F22" s="46">
        <f t="shared" si="0"/>
        <v>0.8666666666666667</v>
      </c>
    </row>
    <row r="23" spans="1:6" ht="21.75">
      <c r="A23" s="113"/>
      <c r="B23" s="87" t="s">
        <v>5</v>
      </c>
      <c r="C23" s="2">
        <f>COUNTIF('Answers RR only'!$H$17:$H$31,"Retain")</f>
        <v>13</v>
      </c>
      <c r="D23" s="2">
        <f>COUNTIF('Answers RR only'!$H$17:$H$31,"Remove")</f>
        <v>1</v>
      </c>
      <c r="E23" s="2">
        <f>COUNTIF('Answers RR only'!$H$17:$H$31,"")</f>
        <v>1</v>
      </c>
      <c r="F23" s="46">
        <f t="shared" si="0"/>
        <v>0.8666666666666667</v>
      </c>
    </row>
    <row r="24" spans="1:6" ht="13.5">
      <c r="A24" s="113"/>
      <c r="B24" s="87" t="s">
        <v>9</v>
      </c>
      <c r="C24" s="2">
        <f>COUNTIF('Answers RR only'!$L$17:$L$31,"Retain")</f>
        <v>13</v>
      </c>
      <c r="D24" s="2">
        <f>COUNTIF('Answers RR only'!$L$17:$L$31,"Remove")</f>
        <v>1</v>
      </c>
      <c r="E24" s="2">
        <f>COUNTIF('Answers RR only'!$L$17:$L$31,"")</f>
        <v>1</v>
      </c>
      <c r="F24" s="46">
        <f t="shared" si="0"/>
        <v>0.8666666666666667</v>
      </c>
    </row>
    <row r="25" spans="1:6" ht="21.75">
      <c r="A25" s="113"/>
      <c r="B25" s="52" t="s">
        <v>1</v>
      </c>
      <c r="C25" s="2">
        <f>COUNTIF('Answers RR only'!$D$17:$D$31,"Retain")</f>
        <v>11</v>
      </c>
      <c r="D25" s="2">
        <f>COUNTIF('Answers RR only'!$D$17:$D$31,"Remove")</f>
        <v>3</v>
      </c>
      <c r="E25" s="2">
        <f>COUNTIF('Answers RR only'!$D$17:$D$31,"")</f>
        <v>1</v>
      </c>
      <c r="F25" s="46">
        <f t="shared" si="0"/>
        <v>0.7333333333333333</v>
      </c>
    </row>
    <row r="26" spans="1:6" ht="33">
      <c r="A26" s="113"/>
      <c r="B26" s="52" t="s">
        <v>8</v>
      </c>
      <c r="C26" s="2">
        <f>COUNTIF('Answers RR only'!$K$17:$K$31,"Retain")</f>
        <v>11</v>
      </c>
      <c r="D26" s="2">
        <f>COUNTIF('Answers RR only'!$K$17:$K$31,"Remove")</f>
        <v>3</v>
      </c>
      <c r="E26" s="2">
        <f>COUNTIF('Answers RR only'!$K$17:$K$31,"")</f>
        <v>1</v>
      </c>
      <c r="F26" s="46">
        <f t="shared" si="0"/>
        <v>0.7333333333333333</v>
      </c>
    </row>
    <row r="27" spans="1:6" ht="13.5">
      <c r="A27" s="113"/>
      <c r="B27" s="84" t="s">
        <v>297</v>
      </c>
      <c r="C27" s="85">
        <f>SUM(C13:C26)</f>
        <v>299</v>
      </c>
      <c r="D27" s="85">
        <f>SUM(D13:D26)</f>
        <v>44</v>
      </c>
      <c r="E27" s="85">
        <f>SUM(E13:E26)</f>
        <v>32</v>
      </c>
      <c r="F27" s="88">
        <f t="shared" si="0"/>
        <v>0.7973333333333333</v>
      </c>
    </row>
    <row r="28" spans="1:6" ht="21.75">
      <c r="A28" s="113"/>
      <c r="B28" s="52" t="s">
        <v>3</v>
      </c>
      <c r="C28" s="2">
        <f>COUNTIF('Answers RR only'!$F$17:$F$31,"Retain")</f>
        <v>10</v>
      </c>
      <c r="D28" s="2">
        <f>COUNTIF('Answers RR only'!$F$17:$F$31,"Remove")</f>
        <v>4</v>
      </c>
      <c r="E28" s="2">
        <f>COUNTIF('Answers RR only'!$F$17:$F$31,"")</f>
        <v>1</v>
      </c>
      <c r="F28" s="46">
        <f t="shared" si="0"/>
        <v>0.6666666666666666</v>
      </c>
    </row>
    <row r="29" spans="1:6" ht="21.75">
      <c r="A29" s="113"/>
      <c r="B29" s="52" t="s">
        <v>7</v>
      </c>
      <c r="C29" s="2">
        <f>COUNTIF('Answers RR only'!$J$17:$J$31,"Retain")</f>
        <v>9</v>
      </c>
      <c r="D29" s="2">
        <f>COUNTIF('Answers RR only'!$J$17:$J$31,"Remove")</f>
        <v>5</v>
      </c>
      <c r="E29" s="2">
        <f>COUNTIF('Answers RR only'!$J$17:$J$31,"")</f>
        <v>1</v>
      </c>
      <c r="F29" s="46">
        <f t="shared" si="0"/>
        <v>0.6</v>
      </c>
    </row>
    <row r="30" spans="1:6" ht="33">
      <c r="A30" s="113"/>
      <c r="B30" s="52" t="s">
        <v>10</v>
      </c>
      <c r="C30" s="2">
        <f>COUNTIF('Answers RR only'!$M$17:$M$31,"Retain")</f>
        <v>9</v>
      </c>
      <c r="D30" s="2">
        <f>COUNTIF('Answers RR only'!$M$17:$M$31,"Remove")</f>
        <v>5</v>
      </c>
      <c r="E30" s="2">
        <f>COUNTIF('Answers RR only'!$M$17:$M$31,"")</f>
        <v>1</v>
      </c>
      <c r="F30" s="46">
        <f t="shared" si="0"/>
        <v>0.6</v>
      </c>
    </row>
    <row r="31" spans="1:6" ht="21.75">
      <c r="A31" s="113"/>
      <c r="B31" s="52" t="s">
        <v>17</v>
      </c>
      <c r="C31" s="2">
        <f>COUNTIF('Answers RR only'!$O$17:$O$31,"Retain")</f>
        <v>8</v>
      </c>
      <c r="D31" s="2">
        <f>COUNTIF('Answers RR only'!$O$17:$O$31,"Remove")</f>
        <v>6</v>
      </c>
      <c r="E31" s="2">
        <f>COUNTIF('Answers RR only'!$O$17:$O$31,"")</f>
        <v>1</v>
      </c>
      <c r="F31" s="46">
        <f t="shared" si="0"/>
        <v>0.5333333333333333</v>
      </c>
    </row>
    <row r="32" spans="1:6" ht="13.5">
      <c r="A32" s="113"/>
      <c r="B32" s="52" t="s">
        <v>52</v>
      </c>
      <c r="C32" s="2">
        <f>COUNTIF('Answers RR only'!$N$17:$N$31,"Retain")</f>
        <v>7</v>
      </c>
      <c r="D32" s="2">
        <f>COUNTIF('Answers RR only'!$N$17:$N$31,"Remove")</f>
        <v>7</v>
      </c>
      <c r="E32" s="2">
        <f>COUNTIF('Answers RR only'!$N$17:$N$31,"")</f>
        <v>1</v>
      </c>
      <c r="F32" s="46">
        <f t="shared" si="0"/>
        <v>0.4666666666666667</v>
      </c>
    </row>
    <row r="33" spans="1:6" ht="13.5">
      <c r="A33" s="113"/>
      <c r="B33" s="52" t="s">
        <v>6</v>
      </c>
      <c r="C33" s="2">
        <f>COUNTIF('Answers RR only'!$I$17:$I$31,"Retain")</f>
        <v>6</v>
      </c>
      <c r="D33" s="2">
        <f>COUNTIF('Answers RR only'!$I$17:$I$31,"Remove")</f>
        <v>8</v>
      </c>
      <c r="E33" s="2">
        <f>COUNTIF('Answers RR only'!$I$17:$I$31,"")</f>
        <v>1</v>
      </c>
      <c r="F33" s="46">
        <f t="shared" si="0"/>
        <v>0.4</v>
      </c>
    </row>
    <row r="34" spans="1:6" ht="21.75">
      <c r="A34" s="112" t="s">
        <v>293</v>
      </c>
      <c r="B34" s="87" t="s">
        <v>71</v>
      </c>
      <c r="C34" s="2">
        <f>COUNTIF('Answers RR only'!$BK$17:$BK$31,"Retain")</f>
        <v>12</v>
      </c>
      <c r="D34" s="2">
        <f>COUNTIF('Answers RR only'!$BK$17:$BK$31,"Remove")</f>
        <v>2</v>
      </c>
      <c r="E34" s="2">
        <f>COUNTIF('Answers RR only'!$BK$17:$BK$31,"")</f>
        <v>1</v>
      </c>
      <c r="F34" s="46">
        <f aca="true" t="shared" si="1" ref="F34:F65">C34/SUM(C34:E34)</f>
        <v>0.8</v>
      </c>
    </row>
    <row r="35" spans="1:6" ht="13.5">
      <c r="A35" s="113"/>
      <c r="B35" s="87" t="s">
        <v>72</v>
      </c>
      <c r="C35" s="2">
        <f>COUNTIF('Answers RR only'!$BL$17:$BL$31,"Retain")</f>
        <v>12</v>
      </c>
      <c r="D35" s="2">
        <f>COUNTIF('Answers RR only'!$BL$17:$BL$31,"Remove")</f>
        <v>2</v>
      </c>
      <c r="E35" s="2">
        <f>COUNTIF('Answers RR only'!$BL$17:$BL$31,"")</f>
        <v>1</v>
      </c>
      <c r="F35" s="46">
        <f t="shared" si="1"/>
        <v>0.8</v>
      </c>
    </row>
    <row r="36" spans="1:6" ht="21.75">
      <c r="A36" s="113"/>
      <c r="B36" s="87" t="s">
        <v>65</v>
      </c>
      <c r="C36" s="2">
        <f>COUNTIF('Answers RR only'!$BE$17:$BE$31,"Retain")</f>
        <v>11</v>
      </c>
      <c r="D36" s="2">
        <f>COUNTIF('Answers RR only'!$BE$17:$BE$31,"Remove")</f>
        <v>3</v>
      </c>
      <c r="E36" s="2">
        <f>COUNTIF('Answers RR only'!$BE$17:$BE$31,"")</f>
        <v>1</v>
      </c>
      <c r="F36" s="46">
        <f t="shared" si="1"/>
        <v>0.7333333333333333</v>
      </c>
    </row>
    <row r="37" spans="1:6" ht="21.75">
      <c r="A37" s="113"/>
      <c r="B37" s="87" t="s">
        <v>67</v>
      </c>
      <c r="C37" s="2">
        <f>COUNTIF('Answers RR only'!$BG$17:$BG$31,"Retain")</f>
        <v>11</v>
      </c>
      <c r="D37" s="2">
        <f>COUNTIF('Answers RR only'!$BG$17:$BG$31,"Remove")</f>
        <v>3</v>
      </c>
      <c r="E37" s="2">
        <f>COUNTIF('Answers RR only'!$BG$17:$BG$31,"")</f>
        <v>1</v>
      </c>
      <c r="F37" s="46">
        <f t="shared" si="1"/>
        <v>0.7333333333333333</v>
      </c>
    </row>
    <row r="38" spans="1:6" ht="21.75">
      <c r="A38" s="113"/>
      <c r="B38" s="52" t="s">
        <v>62</v>
      </c>
      <c r="C38" s="2">
        <f>COUNTIF('Answers RR only'!$BB$17:$BB$31,"Retain")</f>
        <v>10</v>
      </c>
      <c r="D38" s="2">
        <f>COUNTIF('Answers RR only'!$BB$17:$BB$31,"Remove")</f>
        <v>3</v>
      </c>
      <c r="E38" s="2">
        <f>COUNTIF('Answers RR only'!$BB$17:$BB$31,"")</f>
        <v>2</v>
      </c>
      <c r="F38" s="46">
        <f t="shared" si="1"/>
        <v>0.6666666666666666</v>
      </c>
    </row>
    <row r="39" spans="1:6" ht="13.5">
      <c r="A39" s="113"/>
      <c r="B39" s="52" t="s">
        <v>68</v>
      </c>
      <c r="C39" s="2">
        <f>COUNTIF('Answers RR only'!$BH$17:$BH$31,"Retain")</f>
        <v>9</v>
      </c>
      <c r="D39" s="2">
        <f>COUNTIF('Answers RR only'!$BH$17:$BH$31,"Remove")</f>
        <v>3</v>
      </c>
      <c r="E39" s="2">
        <f>COUNTIF('Answers RR only'!$BH$17:$BH$31,"")</f>
        <v>3</v>
      </c>
      <c r="F39" s="46">
        <f t="shared" si="1"/>
        <v>0.6</v>
      </c>
    </row>
    <row r="40" spans="1:6" ht="21.75">
      <c r="A40" s="113"/>
      <c r="B40" s="52" t="s">
        <v>69</v>
      </c>
      <c r="C40" s="2">
        <f>COUNTIF('Answers RR only'!$BI$17:$BI$31,"Retain")</f>
        <v>9</v>
      </c>
      <c r="D40" s="2">
        <f>COUNTIF('Answers RR only'!$BI$17:$BI$31,"Remove")</f>
        <v>4</v>
      </c>
      <c r="E40" s="2">
        <f>COUNTIF('Answers RR only'!$BI$17:$BI$31,"")</f>
        <v>2</v>
      </c>
      <c r="F40" s="46">
        <f t="shared" si="1"/>
        <v>0.6</v>
      </c>
    </row>
    <row r="41" spans="1:6" ht="21.75">
      <c r="A41" s="113"/>
      <c r="B41" s="52" t="s">
        <v>70</v>
      </c>
      <c r="C41" s="2">
        <f>COUNTIF('Answers RR only'!$BJ$17:$BJ$31,"Retain")</f>
        <v>9</v>
      </c>
      <c r="D41" s="2">
        <f>COUNTIF('Answers RR only'!$BJ$17:$BJ$31,"Remove")</f>
        <v>5</v>
      </c>
      <c r="E41" s="2">
        <f>COUNTIF('Answers RR only'!$BJ$17:$BJ$31,"")</f>
        <v>1</v>
      </c>
      <c r="F41" s="46">
        <f t="shared" si="1"/>
        <v>0.6</v>
      </c>
    </row>
    <row r="42" spans="1:6" ht="13.5">
      <c r="A42" s="113"/>
      <c r="B42" s="84" t="s">
        <v>297</v>
      </c>
      <c r="C42" s="85">
        <f>SUM(C27:C41)</f>
        <v>431</v>
      </c>
      <c r="D42" s="85">
        <f>SUM(D27:D41)</f>
        <v>104</v>
      </c>
      <c r="E42" s="85">
        <f>SUM(E27:E41)</f>
        <v>50</v>
      </c>
      <c r="F42" s="88">
        <f t="shared" si="1"/>
        <v>0.7367521367521368</v>
      </c>
    </row>
    <row r="43" spans="1:6" ht="13.5">
      <c r="A43" s="113"/>
      <c r="B43" s="52" t="s">
        <v>60</v>
      </c>
      <c r="C43" s="2">
        <f>COUNTIF('Answers RR only'!$AZ$17:$AZ$31,"Retain")</f>
        <v>8</v>
      </c>
      <c r="D43" s="2">
        <f>COUNTIF('Answers RR only'!$AZ$17:$AZ$31,"Remove")</f>
        <v>6</v>
      </c>
      <c r="E43" s="2">
        <f>COUNTIF('Answers RR only'!$AZ$17:$AZ$31,"")</f>
        <v>1</v>
      </c>
      <c r="F43" s="46">
        <f t="shared" si="1"/>
        <v>0.5333333333333333</v>
      </c>
    </row>
    <row r="44" spans="1:6" ht="13.5">
      <c r="A44" s="113"/>
      <c r="B44" s="52" t="s">
        <v>63</v>
      </c>
      <c r="C44" s="2">
        <f>COUNTIF('Answers RR only'!$BC$17:$BC$31,"Retain")</f>
        <v>8</v>
      </c>
      <c r="D44" s="2">
        <f>COUNTIF('Answers RR only'!$BC$17:$BC$31,"Remove")</f>
        <v>6</v>
      </c>
      <c r="E44" s="2">
        <f>COUNTIF('Answers RR only'!$BC$17:$BC$31,"")</f>
        <v>1</v>
      </c>
      <c r="F44" s="46">
        <f t="shared" si="1"/>
        <v>0.5333333333333333</v>
      </c>
    </row>
    <row r="45" spans="1:6" ht="13.5">
      <c r="A45" s="113"/>
      <c r="B45" s="52" t="s">
        <v>73</v>
      </c>
      <c r="C45" s="2">
        <f>COUNTIF('Answers RR only'!$BM$17:$BM$31,"Retain")</f>
        <v>8</v>
      </c>
      <c r="D45" s="2">
        <f>COUNTIF('Answers RR only'!$BM$17:$BM$31,"Remove")</f>
        <v>5</v>
      </c>
      <c r="E45" s="2">
        <f>COUNTIF('Answers RR only'!$BM$17:$BM$31,"")</f>
        <v>2</v>
      </c>
      <c r="F45" s="46">
        <f t="shared" si="1"/>
        <v>0.5333333333333333</v>
      </c>
    </row>
    <row r="46" spans="1:6" ht="21.75">
      <c r="A46" s="113"/>
      <c r="B46" s="52" t="s">
        <v>74</v>
      </c>
      <c r="C46" s="2">
        <f>COUNTIF('Answers RR only'!$BN$17:$BN$31,"Retain")</f>
        <v>8</v>
      </c>
      <c r="D46" s="2">
        <f>COUNTIF('Answers RR only'!$BN$17:$BN$31,"Remove")</f>
        <v>5</v>
      </c>
      <c r="E46" s="2">
        <f>COUNTIF('Answers RR only'!$BN$17:$BN$31,"")</f>
        <v>2</v>
      </c>
      <c r="F46" s="46">
        <f t="shared" si="1"/>
        <v>0.5333333333333333</v>
      </c>
    </row>
    <row r="47" spans="1:6" ht="13.5">
      <c r="A47" s="113"/>
      <c r="B47" s="52" t="s">
        <v>61</v>
      </c>
      <c r="C47" s="2">
        <f>COUNTIF('Answers RR only'!$BA$17:$BA$31,"Retain")</f>
        <v>7</v>
      </c>
      <c r="D47" s="2">
        <f>COUNTIF('Answers RR only'!$BA$17:$BA$31,"Remove")</f>
        <v>7</v>
      </c>
      <c r="E47" s="2">
        <f>COUNTIF('Answers RR only'!$BA$17:$BA$31,"")</f>
        <v>1</v>
      </c>
      <c r="F47" s="46">
        <f t="shared" si="1"/>
        <v>0.4666666666666667</v>
      </c>
    </row>
    <row r="48" spans="1:6" ht="21.75">
      <c r="A48" s="113"/>
      <c r="B48" s="52" t="s">
        <v>66</v>
      </c>
      <c r="C48" s="2">
        <f>COUNTIF('Answers RR only'!$BF$17:$BF$31,"Retain")</f>
        <v>7</v>
      </c>
      <c r="D48" s="2">
        <f>COUNTIF('Answers RR only'!$BF$17:$BF$31,"Remove")</f>
        <v>6</v>
      </c>
      <c r="E48" s="2">
        <f>COUNTIF('Answers RR only'!$BF$17:$BF$31,"")</f>
        <v>2</v>
      </c>
      <c r="F48" s="46">
        <f t="shared" si="1"/>
        <v>0.4666666666666667</v>
      </c>
    </row>
    <row r="49" spans="1:6" ht="21.75">
      <c r="A49" s="113"/>
      <c r="B49" s="52" t="s">
        <v>64</v>
      </c>
      <c r="C49" s="2">
        <f>COUNTIF('Answers RR only'!$BD$17:$BD$31,"Retain")</f>
        <v>6</v>
      </c>
      <c r="D49" s="2">
        <f>COUNTIF('Answers RR only'!$BD$17:$BD$31,"Remove")</f>
        <v>7</v>
      </c>
      <c r="E49" s="2">
        <f>COUNTIF('Answers RR only'!$BD$17:$BD$31,"")</f>
        <v>2</v>
      </c>
      <c r="F49" s="46">
        <f t="shared" si="1"/>
        <v>0.4</v>
      </c>
    </row>
    <row r="50" spans="1:6" ht="21.75">
      <c r="A50" s="112" t="s">
        <v>291</v>
      </c>
      <c r="B50" s="87" t="s">
        <v>19</v>
      </c>
      <c r="C50" s="2">
        <f>COUNTIF('Answers RR only'!$P$17:$P$31,"Retain")</f>
        <v>11</v>
      </c>
      <c r="D50" s="2">
        <f>COUNTIF('Answers RR only'!$P$17:$P$31,"Remove")</f>
        <v>3</v>
      </c>
      <c r="E50" s="2">
        <f>COUNTIF('Answers RR only'!$P$17:$P$31,"")</f>
        <v>1</v>
      </c>
      <c r="F50" s="46">
        <f t="shared" si="1"/>
        <v>0.7333333333333333</v>
      </c>
    </row>
    <row r="51" spans="1:6" ht="21.75">
      <c r="A51" s="113"/>
      <c r="B51" s="87" t="s">
        <v>23</v>
      </c>
      <c r="C51" s="2">
        <f>COUNTIF('Answers RR only'!$T$17:$T$31,"Retain")</f>
        <v>11</v>
      </c>
      <c r="D51" s="2">
        <f>COUNTIF('Answers RR only'!$T$17:$T$31,"Remove")</f>
        <v>3</v>
      </c>
      <c r="E51" s="2">
        <f>COUNTIF('Answers RR only'!$T$17:$T$31,"")</f>
        <v>1</v>
      </c>
      <c r="F51" s="46">
        <f t="shared" si="1"/>
        <v>0.7333333333333333</v>
      </c>
    </row>
    <row r="52" spans="1:6" ht="13.5">
      <c r="A52" s="113"/>
      <c r="B52" s="87" t="s">
        <v>22</v>
      </c>
      <c r="C52" s="2">
        <f>COUNTIF('Answers RR only'!$S$17:$S$31,"Retain")</f>
        <v>10</v>
      </c>
      <c r="D52" s="2">
        <f>COUNTIF('Answers RR only'!$S$17:$S$31,"Remove")</f>
        <v>3</v>
      </c>
      <c r="E52" s="2">
        <f>COUNTIF('Answers RR only'!$S$17:$S$31,"")</f>
        <v>2</v>
      </c>
      <c r="F52" s="46">
        <f t="shared" si="1"/>
        <v>0.6666666666666666</v>
      </c>
    </row>
    <row r="53" spans="1:6" ht="21.75">
      <c r="A53" s="113"/>
      <c r="B53" s="87" t="s">
        <v>24</v>
      </c>
      <c r="C53" s="2">
        <f>COUNTIF('Answers RR only'!$U$17:$U$31,"Retain")</f>
        <v>10</v>
      </c>
      <c r="D53" s="2">
        <f>COUNTIF('Answers RR only'!$U$17:$U$31,"Remove")</f>
        <v>3</v>
      </c>
      <c r="E53" s="2">
        <f>COUNTIF('Answers RR only'!$U$17:$U$31,"")</f>
        <v>2</v>
      </c>
      <c r="F53" s="46">
        <f t="shared" si="1"/>
        <v>0.6666666666666666</v>
      </c>
    </row>
    <row r="54" spans="1:6" ht="13.5">
      <c r="A54" s="113"/>
      <c r="B54" s="87" t="s">
        <v>27</v>
      </c>
      <c r="C54" s="2">
        <f>COUNTIF('Answers RR only'!$X$17:$X$31,"Retain")</f>
        <v>10</v>
      </c>
      <c r="D54" s="2">
        <f>COUNTIF('Answers RR only'!$X$17:$X$31,"Remove")</f>
        <v>4</v>
      </c>
      <c r="E54" s="2">
        <f>COUNTIF('Answers RR only'!$X$17:$X$31,"")</f>
        <v>1</v>
      </c>
      <c r="F54" s="46">
        <f t="shared" si="1"/>
        <v>0.6666666666666666</v>
      </c>
    </row>
    <row r="55" spans="1:6" ht="21.75">
      <c r="A55" s="113"/>
      <c r="B55" s="87" t="s">
        <v>36</v>
      </c>
      <c r="C55" s="2">
        <f>COUNTIF('Answers RR only'!$AE$17:$AE$31,"Retain")</f>
        <v>10</v>
      </c>
      <c r="D55" s="2">
        <f>COUNTIF('Answers RR only'!$AE$17:$AE$31,"Remove")</f>
        <v>4</v>
      </c>
      <c r="E55" s="2">
        <f>COUNTIF('Answers RR only'!$AE$17:$AE$31,"")</f>
        <v>1</v>
      </c>
      <c r="F55" s="46">
        <f t="shared" si="1"/>
        <v>0.6666666666666666</v>
      </c>
    </row>
    <row r="56" spans="1:6" ht="21.75">
      <c r="A56" s="113"/>
      <c r="B56" s="87" t="s">
        <v>39</v>
      </c>
      <c r="C56" s="2">
        <f>COUNTIF('Answers RR only'!$AH$17:$AH$31,"Retain")</f>
        <v>10</v>
      </c>
      <c r="D56" s="2">
        <f>COUNTIF('Answers RR only'!$AH$17:$AH$31,"Remove")</f>
        <v>4</v>
      </c>
      <c r="E56" s="2">
        <f>COUNTIF('Answers RR only'!$AH$17:$AH$31,"")</f>
        <v>1</v>
      </c>
      <c r="F56" s="46">
        <f t="shared" si="1"/>
        <v>0.6666666666666666</v>
      </c>
    </row>
    <row r="57" spans="1:6" ht="13.5">
      <c r="A57" s="113"/>
      <c r="B57" s="52" t="s">
        <v>20</v>
      </c>
      <c r="C57" s="2">
        <f>COUNTIF('Answers RR only'!$Q$17:$Q$31,"Retain")</f>
        <v>9</v>
      </c>
      <c r="D57" s="2">
        <f>COUNTIF('Answers RR only'!$Q$17:$Q$31,"Remove")</f>
        <v>5</v>
      </c>
      <c r="E57" s="2">
        <f>COUNTIF('Answers RR only'!$Q$17:$Q$31,"")</f>
        <v>1</v>
      </c>
      <c r="F57" s="46">
        <f t="shared" si="1"/>
        <v>0.6</v>
      </c>
    </row>
    <row r="58" spans="1:6" ht="13.5">
      <c r="A58" s="113"/>
      <c r="B58" s="52" t="s">
        <v>21</v>
      </c>
      <c r="C58" s="2">
        <f>COUNTIF('Answers RR only'!$R$17:$R$31,"Retain")</f>
        <v>9</v>
      </c>
      <c r="D58" s="2">
        <f>COUNTIF('Answers RR only'!$R$17:$R$31,"Remove")</f>
        <v>5</v>
      </c>
      <c r="E58" s="2">
        <f>COUNTIF('Answers RR only'!$R$17:$R$31,"")</f>
        <v>1</v>
      </c>
      <c r="F58" s="46">
        <f t="shared" si="1"/>
        <v>0.6</v>
      </c>
    </row>
    <row r="59" spans="1:6" ht="13.5">
      <c r="A59" s="113"/>
      <c r="B59" s="52" t="s">
        <v>28</v>
      </c>
      <c r="C59" s="2">
        <f>COUNTIF('Answers RR only'!$Y$17:$Y$31,"Retain")</f>
        <v>9</v>
      </c>
      <c r="D59" s="2">
        <f>COUNTIF('Answers RR only'!$Y$17:$Y$31,"Remove")</f>
        <v>5</v>
      </c>
      <c r="E59" s="2">
        <f>COUNTIF('Answers RR only'!$Y$17:$Y$31,"")</f>
        <v>1</v>
      </c>
      <c r="F59" s="46">
        <f t="shared" si="1"/>
        <v>0.6</v>
      </c>
    </row>
    <row r="60" spans="1:6" ht="21.75">
      <c r="A60" s="113"/>
      <c r="B60" s="52" t="s">
        <v>30</v>
      </c>
      <c r="C60" s="2">
        <f>COUNTIF('Answers RR only'!$AA$17:$AA$31,"Retain")</f>
        <v>9</v>
      </c>
      <c r="D60" s="2">
        <f>COUNTIF('Answers RR only'!$AA$17:$AA$31,"Remove")</f>
        <v>5</v>
      </c>
      <c r="E60" s="2">
        <f>COUNTIF('Answers RR only'!$AA$17:$AA$31,"")</f>
        <v>1</v>
      </c>
      <c r="F60" s="46">
        <f t="shared" si="1"/>
        <v>0.6</v>
      </c>
    </row>
    <row r="61" spans="1:6" ht="21.75">
      <c r="A61" s="113"/>
      <c r="B61" s="52" t="s">
        <v>31</v>
      </c>
      <c r="C61" s="2">
        <f>COUNTIF('Answers RR only'!$AB$17:$AB$31,"Retain")</f>
        <v>9</v>
      </c>
      <c r="D61" s="2">
        <f>COUNTIF('Answers RR only'!$AB$17:$AB$31,"Remove")</f>
        <v>4</v>
      </c>
      <c r="E61" s="2">
        <f>COUNTIF('Answers RR only'!$AB$17:$AB$31,"")</f>
        <v>2</v>
      </c>
      <c r="F61" s="46">
        <f t="shared" si="1"/>
        <v>0.6</v>
      </c>
    </row>
    <row r="62" spans="1:6" ht="13.5">
      <c r="A62" s="113"/>
      <c r="B62" s="52" t="s">
        <v>38</v>
      </c>
      <c r="C62" s="2">
        <f>COUNTIF('Answers RR only'!$AG$17:$AG$31,"Retain")</f>
        <v>9</v>
      </c>
      <c r="D62" s="2">
        <f>COUNTIF('Answers RR only'!$AG$17:$AG$31,"Remove")</f>
        <v>5</v>
      </c>
      <c r="E62" s="2">
        <f>COUNTIF('Answers RR only'!$AG$17:$AG$31,"")</f>
        <v>1</v>
      </c>
      <c r="F62" s="46">
        <f t="shared" si="1"/>
        <v>0.6</v>
      </c>
    </row>
    <row r="63" spans="1:6" ht="13.5">
      <c r="A63" s="113"/>
      <c r="B63" s="84" t="s">
        <v>297</v>
      </c>
      <c r="C63" s="85">
        <f>SUM(C44:C62)</f>
        <v>170</v>
      </c>
      <c r="D63" s="85">
        <f>SUM(D44:D62)</f>
        <v>89</v>
      </c>
      <c r="E63" s="85">
        <f>SUM(E44:E62)</f>
        <v>26</v>
      </c>
      <c r="F63" s="88">
        <f t="shared" si="1"/>
        <v>0.5964912280701754</v>
      </c>
    </row>
    <row r="64" spans="1:6" ht="21.75">
      <c r="A64" s="113"/>
      <c r="B64" s="52" t="s">
        <v>26</v>
      </c>
      <c r="C64" s="2">
        <f>COUNTIF('Answers RR only'!$W$17:$W$31,"Retain")</f>
        <v>8</v>
      </c>
      <c r="D64" s="2">
        <f>COUNTIF('Answers RR only'!$W$17:$W$31,"Remove")</f>
        <v>4</v>
      </c>
      <c r="E64" s="2">
        <f>COUNTIF('Answers RR only'!$W$17:$W$31,"")</f>
        <v>3</v>
      </c>
      <c r="F64" s="46">
        <f t="shared" si="1"/>
        <v>0.5333333333333333</v>
      </c>
    </row>
    <row r="65" spans="1:6" ht="21.75">
      <c r="A65" s="113"/>
      <c r="B65" s="52" t="s">
        <v>29</v>
      </c>
      <c r="C65" s="2">
        <f>COUNTIF('Answers RR only'!$Z$17:$Z$31,"Retain")</f>
        <v>8</v>
      </c>
      <c r="D65" s="2">
        <f>COUNTIF('Answers RR only'!$Z$17:$Z$31,"Remove")</f>
        <v>6</v>
      </c>
      <c r="E65" s="2">
        <f>COUNTIF('Answers RR only'!$Z$17:$Z$31,"")</f>
        <v>1</v>
      </c>
      <c r="F65" s="46">
        <f t="shared" si="1"/>
        <v>0.5333333333333333</v>
      </c>
    </row>
    <row r="66" spans="1:6" ht="13.5">
      <c r="A66" s="113"/>
      <c r="B66" s="52" t="s">
        <v>34</v>
      </c>
      <c r="C66" s="2">
        <f>COUNTIF('Answers RR only'!$AC$17:$AC$31,"Retain")</f>
        <v>8</v>
      </c>
      <c r="D66" s="2">
        <f>COUNTIF('Answers RR only'!$AC$17:$AC$31,"Remove")</f>
        <v>6</v>
      </c>
      <c r="E66" s="2">
        <f>COUNTIF('Answers RR only'!$AC$17:$AC$31,"")</f>
        <v>1</v>
      </c>
      <c r="F66" s="46">
        <f>C66/SUM(C66:E66)</f>
        <v>0.5333333333333333</v>
      </c>
    </row>
    <row r="67" spans="1:6" ht="21.75">
      <c r="A67" s="113"/>
      <c r="B67" s="52" t="s">
        <v>37</v>
      </c>
      <c r="C67" s="2">
        <f>COUNTIF('Answers RR only'!$AF$17:$AF$31,"Retain")</f>
        <v>8</v>
      </c>
      <c r="D67" s="2">
        <f>COUNTIF('Answers RR only'!$AF$17:$AF$31,"Remove")</f>
        <v>6</v>
      </c>
      <c r="E67" s="2">
        <f>COUNTIF('Answers RR only'!$AF$17:$AF$31,"")</f>
        <v>1</v>
      </c>
      <c r="F67" s="46">
        <f>C67/SUM(C67:E67)</f>
        <v>0.5333333333333333</v>
      </c>
    </row>
    <row r="68" spans="1:6" ht="13.5">
      <c r="A68" s="113"/>
      <c r="B68" s="52" t="s">
        <v>35</v>
      </c>
      <c r="C68" s="2">
        <f>COUNTIF('Answers RR only'!$AD$17:$AD$31,"Retain")</f>
        <v>7</v>
      </c>
      <c r="D68" s="2">
        <f>COUNTIF('Answers RR only'!$AD$17:$AD$31,"Remove")</f>
        <v>6</v>
      </c>
      <c r="E68" s="2">
        <f>COUNTIF('Answers RR only'!$AD$17:$AD$31,"")</f>
        <v>2</v>
      </c>
      <c r="F68" s="46">
        <f>C68/SUM(C68:E68)</f>
        <v>0.4666666666666667</v>
      </c>
    </row>
    <row r="69" spans="1:6" ht="21.75">
      <c r="A69" s="113"/>
      <c r="B69" s="52" t="s">
        <v>25</v>
      </c>
      <c r="C69" s="2">
        <f>COUNTIF('Answers RR only'!$V$17:$V$31,"Retain")</f>
        <v>6</v>
      </c>
      <c r="D69" s="2">
        <f>COUNTIF('Answers RR only'!$V$17:$V$31,"Remove")</f>
        <v>8</v>
      </c>
      <c r="E69" s="2">
        <f>COUNTIF('Answers RR only'!$V$17:$V$31,"")</f>
        <v>1</v>
      </c>
      <c r="F69" s="46">
        <f>C69/SUM(C69:E69)</f>
        <v>0.4</v>
      </c>
    </row>
  </sheetData>
  <sheetProtection/>
  <mergeCells count="4">
    <mergeCell ref="A2:A19"/>
    <mergeCell ref="A20:A33"/>
    <mergeCell ref="A34:A49"/>
    <mergeCell ref="A50:A6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69"/>
  <sheetViews>
    <sheetView zoomScale="150" zoomScaleNormal="150" zoomScalePageLayoutView="0" workbookViewId="0" topLeftCell="A1">
      <selection activeCell="B50" sqref="B50:B52"/>
    </sheetView>
  </sheetViews>
  <sheetFormatPr defaultColWidth="14.28125" defaultRowHeight="12.75"/>
  <cols>
    <col min="1" max="1" width="14.28125" style="81" customWidth="1"/>
    <col min="2" max="2" width="48.00390625" style="81" customWidth="1"/>
    <col min="3" max="6" width="14.28125" style="2" customWidth="1"/>
    <col min="7" max="16384" width="14.28125" style="81" customWidth="1"/>
  </cols>
  <sheetData>
    <row r="1" spans="1:6" ht="13.5">
      <c r="A1" s="83"/>
      <c r="B1" s="82"/>
      <c r="C1" s="4" t="s">
        <v>294</v>
      </c>
      <c r="D1" s="4" t="s">
        <v>295</v>
      </c>
      <c r="E1" s="4" t="s">
        <v>296</v>
      </c>
      <c r="F1" s="46" t="s">
        <v>289</v>
      </c>
    </row>
    <row r="2" spans="1:6" ht="21.75">
      <c r="A2" s="114" t="s">
        <v>292</v>
      </c>
      <c r="B2" s="91" t="s">
        <v>46</v>
      </c>
      <c r="C2" s="2">
        <f>COUNTIF('Answers RR only'!$AN$32:$AN$39,"Retain")</f>
        <v>8</v>
      </c>
      <c r="D2" s="2">
        <f>COUNTIF('Answers RR only'!$AN$32:$AN$39,"Remove")</f>
        <v>0</v>
      </c>
      <c r="E2" s="2">
        <f>COUNTIF('Answers RR only'!$AN$32:$AN$39,"")</f>
        <v>0</v>
      </c>
      <c r="F2" s="46">
        <f aca="true" t="shared" si="0" ref="F2:F33">C2/SUM(C2:E2)</f>
        <v>1</v>
      </c>
    </row>
    <row r="3" spans="1:6" ht="21.75">
      <c r="A3" s="113"/>
      <c r="B3" s="91" t="s">
        <v>50</v>
      </c>
      <c r="C3" s="2">
        <f>COUNTIF('Answers RR only'!$AR$32:$AR$39,"Retain")</f>
        <v>8</v>
      </c>
      <c r="D3" s="2">
        <f>COUNTIF('Answers RR only'!$AR$32:$AR$39,"Remove")</f>
        <v>0</v>
      </c>
      <c r="E3" s="2">
        <f>COUNTIF('Answers RR only'!$AR$32:$AR$39,"")</f>
        <v>0</v>
      </c>
      <c r="F3" s="46">
        <f t="shared" si="0"/>
        <v>1</v>
      </c>
    </row>
    <row r="4" spans="1:6" ht="13.5">
      <c r="A4" s="113"/>
      <c r="B4" s="82" t="s">
        <v>42</v>
      </c>
      <c r="C4" s="2">
        <f>COUNTIF('Answers RR only'!$AJ$32:$AJ$39,"Retain")</f>
        <v>7</v>
      </c>
      <c r="D4" s="2">
        <f>COUNTIF('Answers RR only'!$AJ$32:$AJ$39,"Remove")</f>
        <v>1</v>
      </c>
      <c r="E4" s="2">
        <f>COUNTIF('Answers RR only'!$AJ$32:$AJ$39,"")</f>
        <v>0</v>
      </c>
      <c r="F4" s="46">
        <f t="shared" si="0"/>
        <v>0.875</v>
      </c>
    </row>
    <row r="5" spans="1:6" ht="21.75">
      <c r="A5" s="113"/>
      <c r="B5" s="82" t="s">
        <v>43</v>
      </c>
      <c r="C5" s="2">
        <f>COUNTIF('Answers RR only'!$AK$32:$AK$39,"Retain")</f>
        <v>7</v>
      </c>
      <c r="D5" s="2">
        <f>COUNTIF('Answers RR only'!$AK$32:$AK$39,"Remove")</f>
        <v>0</v>
      </c>
      <c r="E5" s="2">
        <f>COUNTIF('Answers RR only'!$AK$32:$AK$39,"")</f>
        <v>1</v>
      </c>
      <c r="F5" s="46">
        <f t="shared" si="0"/>
        <v>0.875</v>
      </c>
    </row>
    <row r="6" spans="1:6" ht="13.5">
      <c r="A6" s="113"/>
      <c r="B6" s="82" t="s">
        <v>44</v>
      </c>
      <c r="C6" s="2">
        <f>COUNTIF('Answers RR only'!$AL$32:$AL$39,"Retain")</f>
        <v>7</v>
      </c>
      <c r="D6" s="2">
        <f>COUNTIF('Answers RR only'!$AL$32:$AL$39,"Remove")</f>
        <v>0</v>
      </c>
      <c r="E6" s="2">
        <f>COUNTIF('Answers RR only'!$AL$32:$AL$39,"")</f>
        <v>1</v>
      </c>
      <c r="F6" s="46">
        <f t="shared" si="0"/>
        <v>0.875</v>
      </c>
    </row>
    <row r="7" spans="1:6" ht="21.75">
      <c r="A7" s="113"/>
      <c r="B7" s="82" t="s">
        <v>45</v>
      </c>
      <c r="C7" s="2">
        <f>COUNTIF('Answers RR only'!$AM$32:$AM$39,"Retain")</f>
        <v>7</v>
      </c>
      <c r="D7" s="2">
        <f>COUNTIF('Answers RR only'!$AM$32:$AM$39,"Remove")</f>
        <v>1</v>
      </c>
      <c r="E7" s="2">
        <f>COUNTIF('Answers RR only'!$AM$32:$AM$39,"")</f>
        <v>0</v>
      </c>
      <c r="F7" s="46">
        <f t="shared" si="0"/>
        <v>0.875</v>
      </c>
    </row>
    <row r="8" spans="1:6" ht="13.5">
      <c r="A8" s="113"/>
      <c r="B8" s="82" t="s">
        <v>48</v>
      </c>
      <c r="C8" s="2">
        <f>COUNTIF('Answers RR only'!$AP$32:$AP$39,"Retain")</f>
        <v>7</v>
      </c>
      <c r="D8" s="2">
        <f>COUNTIF('Answers RR only'!$AP$32:$AP$39,"Remove")</f>
        <v>0</v>
      </c>
      <c r="E8" s="2">
        <f>COUNTIF('Answers RR only'!$AP$32:$AP$39,"")</f>
        <v>1</v>
      </c>
      <c r="F8" s="46">
        <f t="shared" si="0"/>
        <v>0.875</v>
      </c>
    </row>
    <row r="9" spans="1:6" ht="13.5">
      <c r="A9" s="113"/>
      <c r="B9" s="82" t="s">
        <v>49</v>
      </c>
      <c r="C9" s="2">
        <f>COUNTIF('Answers RR only'!$AQ$32:$AQ$39,"Retain")</f>
        <v>7</v>
      </c>
      <c r="D9" s="2">
        <f>COUNTIF('Answers RR only'!$AQ$32:$AQ$39,"Remove")</f>
        <v>0</v>
      </c>
      <c r="E9" s="2">
        <f>COUNTIF('Answers RR only'!$AQ$32:$AQ$39,"")</f>
        <v>1</v>
      </c>
      <c r="F9" s="46">
        <f t="shared" si="0"/>
        <v>0.875</v>
      </c>
    </row>
    <row r="10" spans="1:6" ht="33">
      <c r="A10" s="113"/>
      <c r="B10" s="82" t="s">
        <v>53</v>
      </c>
      <c r="C10" s="2">
        <f>COUNTIF('Answers RR only'!$AT$32:$AT$39,"Retain")</f>
        <v>7</v>
      </c>
      <c r="D10" s="2">
        <f>COUNTIF('Answers RR only'!$AT$32:$AT$39,"Remove")</f>
        <v>0</v>
      </c>
      <c r="E10" s="2">
        <f>COUNTIF('Answers RR only'!$AT$32:$AT$39,"")</f>
        <v>1</v>
      </c>
      <c r="F10" s="46">
        <f t="shared" si="0"/>
        <v>0.875</v>
      </c>
    </row>
    <row r="11" spans="1:6" ht="21.75">
      <c r="A11" s="113"/>
      <c r="B11" s="82" t="s">
        <v>54</v>
      </c>
      <c r="C11" s="2">
        <f>COUNTIF('Answers RR only'!$AU$32:$AU$39,"Retain")</f>
        <v>7</v>
      </c>
      <c r="D11" s="2">
        <f>COUNTIF('Answers RR only'!$AU$32:$AU$39,"Remove")</f>
        <v>0</v>
      </c>
      <c r="E11" s="2">
        <f>COUNTIF('Answers RR only'!$AU$32:$AU$39,"")</f>
        <v>1</v>
      </c>
      <c r="F11" s="46">
        <f t="shared" si="0"/>
        <v>0.875</v>
      </c>
    </row>
    <row r="12" spans="1:6" ht="13.5">
      <c r="A12" s="113"/>
      <c r="B12" s="82" t="s">
        <v>55</v>
      </c>
      <c r="C12" s="2">
        <f>COUNTIF('Answers RR only'!$AV$32:$AV$39,"Retain")</f>
        <v>7</v>
      </c>
      <c r="D12" s="2">
        <f>COUNTIF('Answers RR only'!$AV$32:$AV$39,"Remove")</f>
        <v>0</v>
      </c>
      <c r="E12" s="2">
        <f>COUNTIF('Answers RR only'!$AV$32:$AV$39,"")</f>
        <v>1</v>
      </c>
      <c r="F12" s="46">
        <f t="shared" si="0"/>
        <v>0.875</v>
      </c>
    </row>
    <row r="13" spans="1:6" ht="21.75">
      <c r="A13" s="113"/>
      <c r="B13" s="82" t="s">
        <v>57</v>
      </c>
      <c r="C13" s="2">
        <f>COUNTIF('Answers RR only'!$AX$32:$AX$39,"Retain")</f>
        <v>7</v>
      </c>
      <c r="D13" s="2">
        <f>COUNTIF('Answers RR only'!$AX$32:$AX$39,"Remove")</f>
        <v>0</v>
      </c>
      <c r="E13" s="2">
        <f>COUNTIF('Answers RR only'!$AX$32:$AX$39,"")</f>
        <v>1</v>
      </c>
      <c r="F13" s="46">
        <f t="shared" si="0"/>
        <v>0.875</v>
      </c>
    </row>
    <row r="14" spans="1:6" ht="13.5">
      <c r="A14" s="113"/>
      <c r="B14" s="90" t="s">
        <v>297</v>
      </c>
      <c r="C14" s="85">
        <f>SUM(C1:C13)</f>
        <v>86</v>
      </c>
      <c r="D14" s="85">
        <f>SUM(D1:D13)</f>
        <v>2</v>
      </c>
      <c r="E14" s="85">
        <f>SUM(E1:E13)</f>
        <v>8</v>
      </c>
      <c r="F14" s="88">
        <f t="shared" si="0"/>
        <v>0.8958333333333334</v>
      </c>
    </row>
    <row r="15" spans="1:6" ht="21.75">
      <c r="A15" s="113"/>
      <c r="B15" s="82" t="s">
        <v>41</v>
      </c>
      <c r="C15" s="2">
        <f>COUNTIF('Answers RR only'!$AI$32:$AI$39,"Retain")</f>
        <v>6</v>
      </c>
      <c r="D15" s="2">
        <f>COUNTIF('Answers RR only'!$AI$32:$AI$39,"Remove")</f>
        <v>1</v>
      </c>
      <c r="E15" s="2">
        <f>COUNTIF('Answers RR only'!$AI$32:$AI$39,"")</f>
        <v>1</v>
      </c>
      <c r="F15" s="46">
        <f t="shared" si="0"/>
        <v>0.75</v>
      </c>
    </row>
    <row r="16" spans="1:6" ht="21.75">
      <c r="A16" s="113"/>
      <c r="B16" s="82" t="s">
        <v>315</v>
      </c>
      <c r="C16" s="2">
        <f>COUNTIF('Answers RR only'!$AW$32:$AW$39,"Retain")</f>
        <v>6</v>
      </c>
      <c r="D16" s="2">
        <f>COUNTIF('Answers RR only'!$AW$32:$AW$39,"Remove")</f>
        <v>1</v>
      </c>
      <c r="E16" s="2">
        <f>COUNTIF('Answers RR only'!$AW$32:$AW$39,"")</f>
        <v>1</v>
      </c>
      <c r="F16" s="46">
        <f t="shared" si="0"/>
        <v>0.75</v>
      </c>
    </row>
    <row r="17" spans="1:6" ht="43.5">
      <c r="A17" s="113"/>
      <c r="B17" s="82" t="s">
        <v>58</v>
      </c>
      <c r="C17" s="2">
        <f>COUNTIF('Answers RR only'!$AY$32:$AY$39,"Retain")</f>
        <v>6</v>
      </c>
      <c r="D17" s="2">
        <f>COUNTIF('Answers RR only'!$AY$32:$AY$39,"Remove")</f>
        <v>1</v>
      </c>
      <c r="E17" s="2">
        <f>COUNTIF('Answers RR only'!$AY$32:$AY$39,"")</f>
        <v>1</v>
      </c>
      <c r="F17" s="46">
        <f t="shared" si="0"/>
        <v>0.75</v>
      </c>
    </row>
    <row r="18" spans="1:6" ht="33">
      <c r="A18" s="113"/>
      <c r="B18" s="82" t="s">
        <v>47</v>
      </c>
      <c r="C18" s="2">
        <f>COUNTIF('Answers RR only'!$AO$32:$AO$39,"Retain")</f>
        <v>4</v>
      </c>
      <c r="D18" s="2">
        <f>COUNTIF('Answers RR only'!$AO$32:$AO$39,"Remove")</f>
        <v>3</v>
      </c>
      <c r="E18" s="2">
        <f>COUNTIF('Answers RR only'!$AO$32:$AO$39,"")</f>
        <v>1</v>
      </c>
      <c r="F18" s="46">
        <f t="shared" si="0"/>
        <v>0.5</v>
      </c>
    </row>
    <row r="19" spans="1:6" ht="13.5">
      <c r="A19" s="113"/>
      <c r="B19" s="82" t="s">
        <v>51</v>
      </c>
      <c r="C19" s="2">
        <f>COUNTIF('Answers RR only'!$AS$32:$AS$39,"Retain")</f>
        <v>3</v>
      </c>
      <c r="D19" s="2">
        <f>COUNTIF('Answers RR only'!$AS$32:$AS$39,"Remove")</f>
        <v>4</v>
      </c>
      <c r="E19" s="2">
        <f>COUNTIF('Answers RR only'!$AS$32:$AS$39,"")</f>
        <v>1</v>
      </c>
      <c r="F19" s="46">
        <f t="shared" si="0"/>
        <v>0.375</v>
      </c>
    </row>
    <row r="20" spans="1:6" ht="54.75">
      <c r="A20" s="114" t="s">
        <v>290</v>
      </c>
      <c r="B20" s="91" t="s">
        <v>0</v>
      </c>
      <c r="C20" s="2">
        <f>COUNTIF('Answers RR only'!$C$32:$C$39,"Retain")</f>
        <v>8</v>
      </c>
      <c r="D20" s="2">
        <f>COUNTIF('Answers RR only'!$C$32:$C$39,"Remove")</f>
        <v>0</v>
      </c>
      <c r="E20" s="2">
        <f>COUNTIF('Answers RR only'!$C$32:$C$39,"")</f>
        <v>0</v>
      </c>
      <c r="F20" s="46">
        <f t="shared" si="0"/>
        <v>1</v>
      </c>
    </row>
    <row r="21" spans="1:6" ht="21.75">
      <c r="A21" s="113"/>
      <c r="B21" s="91" t="s">
        <v>2</v>
      </c>
      <c r="C21" s="2">
        <f>COUNTIF('Answers RR only'!$E$32:$E$39,"Retain")</f>
        <v>8</v>
      </c>
      <c r="D21" s="2">
        <f>COUNTIF('Answers RR only'!$E$32:$E$39,"Remove")</f>
        <v>0</v>
      </c>
      <c r="E21" s="2">
        <f>COUNTIF('Answers RR only'!$E$32:$E$39,"")</f>
        <v>0</v>
      </c>
      <c r="F21" s="46">
        <f t="shared" si="0"/>
        <v>1</v>
      </c>
    </row>
    <row r="22" spans="1:6" ht="33">
      <c r="A22" s="113"/>
      <c r="B22" s="91" t="s">
        <v>3</v>
      </c>
      <c r="C22" s="2">
        <f>COUNTIF('Answers RR only'!$F$32:$F$39,"Retain")</f>
        <v>8</v>
      </c>
      <c r="D22" s="2">
        <f>COUNTIF('Answers RR only'!$F$32:$F$39,"Remove")</f>
        <v>0</v>
      </c>
      <c r="E22" s="2">
        <f>COUNTIF('Answers RR only'!$F$32:$F$39,"")</f>
        <v>0</v>
      </c>
      <c r="F22" s="46">
        <f t="shared" si="0"/>
        <v>1</v>
      </c>
    </row>
    <row r="23" spans="1:6" ht="13.5">
      <c r="A23" s="113"/>
      <c r="B23" s="91" t="s">
        <v>334</v>
      </c>
      <c r="C23" s="2">
        <f>COUNTIF('Answers RR only'!$G$32:$G$39,"Retain")</f>
        <v>8</v>
      </c>
      <c r="D23" s="2">
        <f>COUNTIF('Answers RR only'!$G$32:$G$39,"Remove")</f>
        <v>0</v>
      </c>
      <c r="E23" s="2">
        <f>COUNTIF('Answers RR only'!$G$32:$G$39,"")</f>
        <v>0</v>
      </c>
      <c r="F23" s="46">
        <f t="shared" si="0"/>
        <v>1</v>
      </c>
    </row>
    <row r="24" spans="1:6" ht="21.75">
      <c r="A24" s="113"/>
      <c r="B24" s="91" t="s">
        <v>7</v>
      </c>
      <c r="C24" s="2">
        <f>COUNTIF('Answers RR only'!$J$32:$J$39,"Retain")</f>
        <v>8</v>
      </c>
      <c r="D24" s="2">
        <f>COUNTIF('Answers RR only'!$J$32:$J$39,"Remove")</f>
        <v>0</v>
      </c>
      <c r="E24" s="2">
        <f>COUNTIF('Answers RR only'!$J$32:$J$39,"")</f>
        <v>0</v>
      </c>
      <c r="F24" s="46">
        <f t="shared" si="0"/>
        <v>1</v>
      </c>
    </row>
    <row r="25" spans="1:6" ht="43.5">
      <c r="A25" s="113"/>
      <c r="B25" s="91" t="s">
        <v>336</v>
      </c>
      <c r="C25" s="2">
        <f>COUNTIF('Answers RR only'!$M$32:$M$39,"Retain")</f>
        <v>8</v>
      </c>
      <c r="D25" s="2">
        <f>COUNTIF('Answers RR only'!$M$32:$M$39,"Remove")</f>
        <v>0</v>
      </c>
      <c r="E25" s="2">
        <f>COUNTIF('Answers RR only'!$M$32:$M$39,"")</f>
        <v>0</v>
      </c>
      <c r="F25" s="46">
        <f t="shared" si="0"/>
        <v>1</v>
      </c>
    </row>
    <row r="26" spans="1:6" ht="21.75">
      <c r="A26" s="113"/>
      <c r="B26" s="82" t="s">
        <v>5</v>
      </c>
      <c r="C26" s="2">
        <f>COUNTIF('Answers RR only'!$H$32:$H$39,"Retain")</f>
        <v>7</v>
      </c>
      <c r="D26" s="2">
        <f>COUNTIF('Answers RR only'!$H$32:$H$39,"Remove")</f>
        <v>1</v>
      </c>
      <c r="E26" s="2">
        <f>COUNTIF('Answers RR only'!$H$32:$H$39,"")</f>
        <v>0</v>
      </c>
      <c r="F26" s="46">
        <f t="shared" si="0"/>
        <v>0.875</v>
      </c>
    </row>
    <row r="27" spans="1:6" ht="13.5">
      <c r="A27" s="113"/>
      <c r="B27" s="90" t="s">
        <v>297</v>
      </c>
      <c r="C27" s="85">
        <f>SUM(C13:C26)</f>
        <v>173</v>
      </c>
      <c r="D27" s="85">
        <f>SUM(D13:D26)</f>
        <v>13</v>
      </c>
      <c r="E27" s="85">
        <f>SUM(E13:E26)</f>
        <v>14</v>
      </c>
      <c r="F27" s="88">
        <f t="shared" si="0"/>
        <v>0.865</v>
      </c>
    </row>
    <row r="28" spans="1:6" ht="21.75">
      <c r="A28" s="113"/>
      <c r="B28" s="82" t="s">
        <v>333</v>
      </c>
      <c r="C28" s="2">
        <f>COUNTIF('Answers RR only'!$D$32:$D$39,"Retain")</f>
        <v>6</v>
      </c>
      <c r="D28" s="2">
        <f>COUNTIF('Answers RR only'!$D$32:$D$39,"Remove")</f>
        <v>2</v>
      </c>
      <c r="E28" s="2">
        <f>COUNTIF('Answers RR only'!$D$32:$D$39,"")</f>
        <v>0</v>
      </c>
      <c r="F28" s="46">
        <f t="shared" si="0"/>
        <v>0.75</v>
      </c>
    </row>
    <row r="29" spans="1:6" ht="13.5">
      <c r="A29" s="113"/>
      <c r="B29" s="82" t="s">
        <v>6</v>
      </c>
      <c r="C29" s="2">
        <f>COUNTIF('Answers RR only'!$I$32:$I$39,"Retain")</f>
        <v>6</v>
      </c>
      <c r="D29" s="2">
        <f>COUNTIF('Answers RR only'!$I$32:$I$39,"Remove")</f>
        <v>2</v>
      </c>
      <c r="E29" s="2">
        <f>COUNTIF('Answers RR only'!$I$32:$I$39,"")</f>
        <v>0</v>
      </c>
      <c r="F29" s="46">
        <f t="shared" si="0"/>
        <v>0.75</v>
      </c>
    </row>
    <row r="30" spans="1:6" ht="13.5">
      <c r="A30" s="113"/>
      <c r="B30" s="82" t="s">
        <v>9</v>
      </c>
      <c r="C30" s="2">
        <f>COUNTIF('Answers RR only'!$L$32:$L$39,"Retain")</f>
        <v>6</v>
      </c>
      <c r="D30" s="2">
        <f>COUNTIF('Answers RR only'!$L$32:$L$39,"Remove")</f>
        <v>2</v>
      </c>
      <c r="E30" s="2">
        <f>COUNTIF('Answers RR only'!$L$32:$L$39,"")</f>
        <v>0</v>
      </c>
      <c r="F30" s="46">
        <f t="shared" si="0"/>
        <v>0.75</v>
      </c>
    </row>
    <row r="31" spans="1:6" ht="21.75">
      <c r="A31" s="113"/>
      <c r="B31" s="82" t="s">
        <v>17</v>
      </c>
      <c r="C31" s="2">
        <f>COUNTIF('Answers RR only'!$O$32:$O$39,"Retain")</f>
        <v>6</v>
      </c>
      <c r="D31" s="2">
        <f>COUNTIF('Answers RR only'!$O$32:$O$39,"Remove")</f>
        <v>1</v>
      </c>
      <c r="E31" s="2">
        <f>COUNTIF('Answers RR only'!$O$32:$O$39,"")</f>
        <v>1</v>
      </c>
      <c r="F31" s="46">
        <f t="shared" si="0"/>
        <v>0.75</v>
      </c>
    </row>
    <row r="32" spans="1:6" ht="33">
      <c r="A32" s="113"/>
      <c r="B32" s="82" t="s">
        <v>335</v>
      </c>
      <c r="C32" s="2">
        <f>COUNTIF('Answers RR only'!$K$32:$K$39,"Retain")</f>
        <v>5</v>
      </c>
      <c r="D32" s="2">
        <f>COUNTIF('Answers RR only'!$K$32:$K$39,"Remove")</f>
        <v>3</v>
      </c>
      <c r="E32" s="2">
        <f>COUNTIF('Answers RR only'!$K$32:$K$39,"")</f>
        <v>0</v>
      </c>
      <c r="F32" s="46">
        <f t="shared" si="0"/>
        <v>0.625</v>
      </c>
    </row>
    <row r="33" spans="1:6" ht="13.5">
      <c r="A33" s="113"/>
      <c r="B33" s="82" t="s">
        <v>52</v>
      </c>
      <c r="C33" s="2">
        <f>COUNTIF('Answers RR only'!$N$32:$N$39,"Retain")</f>
        <v>2</v>
      </c>
      <c r="D33" s="2">
        <f>COUNTIF('Answers RR only'!$N$32:$N$39,"Remove")</f>
        <v>5</v>
      </c>
      <c r="E33" s="2">
        <f>COUNTIF('Answers RR only'!$N$32:$N$39,"")</f>
        <v>1</v>
      </c>
      <c r="F33" s="46">
        <f t="shared" si="0"/>
        <v>0.25</v>
      </c>
    </row>
    <row r="34" spans="1:6" ht="13.5">
      <c r="A34" s="114" t="s">
        <v>293</v>
      </c>
      <c r="B34" s="91" t="s">
        <v>331</v>
      </c>
      <c r="C34" s="2">
        <f>COUNTIF('Answers RR only'!$BL$32:$BL$39,"Retain")</f>
        <v>8</v>
      </c>
      <c r="D34" s="2">
        <f>COUNTIF('Answers RR only'!$BL$32:$BL$39,"Remove")</f>
        <v>0</v>
      </c>
      <c r="E34" s="2">
        <f>COUNTIF('Answers RR only'!$BL$32:$BL$39,"")</f>
        <v>0</v>
      </c>
      <c r="F34" s="46">
        <f aca="true" t="shared" si="1" ref="F34:F65">C34/SUM(C34:E34)</f>
        <v>1</v>
      </c>
    </row>
    <row r="35" spans="1:6" ht="21.75">
      <c r="A35" s="113"/>
      <c r="B35" s="91" t="s">
        <v>330</v>
      </c>
      <c r="C35" s="2">
        <f>COUNTIF('Answers RR only'!$BC$32:$BC$39,"Retain")</f>
        <v>7</v>
      </c>
      <c r="D35" s="2">
        <f>COUNTIF('Answers RR only'!$BC$32:$BC$39,"Remove")</f>
        <v>1</v>
      </c>
      <c r="E35" s="2">
        <f>COUNTIF('Answers RR only'!$BC$32:$BC$39,"")</f>
        <v>0</v>
      </c>
      <c r="F35" s="46">
        <f t="shared" si="1"/>
        <v>0.875</v>
      </c>
    </row>
    <row r="36" spans="1:6" ht="21.75">
      <c r="A36" s="113"/>
      <c r="B36" s="91" t="s">
        <v>67</v>
      </c>
      <c r="C36" s="2">
        <f>COUNTIF('Answers RR only'!$BG$32:$BG$39,"Retain")</f>
        <v>7</v>
      </c>
      <c r="D36" s="2">
        <f>COUNTIF('Answers RR only'!$BG$32:$BG$39,"Remove")</f>
        <v>0</v>
      </c>
      <c r="E36" s="2">
        <f>COUNTIF('Answers RR only'!$BG$32:$BG$39,"")</f>
        <v>1</v>
      </c>
      <c r="F36" s="46">
        <f t="shared" si="1"/>
        <v>0.875</v>
      </c>
    </row>
    <row r="37" spans="1:6" ht="21.75">
      <c r="A37" s="113"/>
      <c r="B37" s="91" t="s">
        <v>70</v>
      </c>
      <c r="C37" s="2">
        <f>COUNTIF('Answers RR only'!$BJ$32:$BJ$39,"Retain")</f>
        <v>7</v>
      </c>
      <c r="D37" s="2">
        <f>COUNTIF('Answers RR only'!$BJ$32:$BJ$39,"Remove")</f>
        <v>1</v>
      </c>
      <c r="E37" s="2">
        <f>COUNTIF('Answers RR only'!$BJ$32:$BJ$39,"")</f>
        <v>0</v>
      </c>
      <c r="F37" s="46">
        <f t="shared" si="1"/>
        <v>0.875</v>
      </c>
    </row>
    <row r="38" spans="1:6" ht="21.75">
      <c r="A38" s="113"/>
      <c r="B38" s="91" t="s">
        <v>332</v>
      </c>
      <c r="C38" s="2">
        <f>COUNTIF('Answers RR only'!$BN$32:$BN$39,"Retain")</f>
        <v>7</v>
      </c>
      <c r="D38" s="2">
        <f>COUNTIF('Answers RR only'!$BN$32:$BN$39,"Remove")</f>
        <v>1</v>
      </c>
      <c r="E38" s="2">
        <f>COUNTIF('Answers RR only'!$BN$32:$BN$39,"")</f>
        <v>0</v>
      </c>
      <c r="F38" s="46">
        <f t="shared" si="1"/>
        <v>0.875</v>
      </c>
    </row>
    <row r="39" spans="1:6" ht="21.75">
      <c r="A39" s="113"/>
      <c r="B39" s="82" t="s">
        <v>65</v>
      </c>
      <c r="C39" s="2">
        <f>COUNTIF('Answers RR only'!$BE$32:$BE$39,"Retain")</f>
        <v>6</v>
      </c>
      <c r="D39" s="2">
        <f>COUNTIF('Answers RR only'!$BE$32:$BE$39,"Remove")</f>
        <v>1</v>
      </c>
      <c r="E39" s="2">
        <f>COUNTIF('Answers RR only'!$BE$32:$BE$39,"")</f>
        <v>1</v>
      </c>
      <c r="F39" s="46">
        <f t="shared" si="1"/>
        <v>0.75</v>
      </c>
    </row>
    <row r="40" spans="1:6" ht="33">
      <c r="A40" s="113"/>
      <c r="B40" s="82" t="s">
        <v>69</v>
      </c>
      <c r="C40" s="2">
        <f>COUNTIF('Answers RR only'!$BI$32:$BI$39,"Retain")</f>
        <v>6</v>
      </c>
      <c r="D40" s="2">
        <f>COUNTIF('Answers RR only'!$BI$32:$BI$39,"Remove")</f>
        <v>1</v>
      </c>
      <c r="E40" s="2">
        <f>COUNTIF('Answers RR only'!$BI$32:$BI$39,"")</f>
        <v>1</v>
      </c>
      <c r="F40" s="46">
        <f t="shared" si="1"/>
        <v>0.75</v>
      </c>
    </row>
    <row r="41" spans="1:6" ht="21.75">
      <c r="A41" s="113"/>
      <c r="B41" s="82" t="s">
        <v>71</v>
      </c>
      <c r="C41" s="2">
        <f>COUNTIF('Answers RR only'!$BK$32:$BK$39,"Retain")</f>
        <v>6</v>
      </c>
      <c r="D41" s="2">
        <f>COUNTIF('Answers RR only'!$BK$32:$BK$39,"Remove")</f>
        <v>1</v>
      </c>
      <c r="E41" s="2">
        <f>COUNTIF('Answers RR only'!$BK$32:$BK$39,"")</f>
        <v>1</v>
      </c>
      <c r="F41" s="46">
        <f t="shared" si="1"/>
        <v>0.75</v>
      </c>
    </row>
    <row r="42" spans="1:6" ht="13.5">
      <c r="A42" s="113"/>
      <c r="B42" s="90" t="s">
        <v>297</v>
      </c>
      <c r="C42" s="85">
        <f>SUM(C27:C41)</f>
        <v>258</v>
      </c>
      <c r="D42" s="85">
        <f>SUM(D27:D41)</f>
        <v>34</v>
      </c>
      <c r="E42" s="85">
        <f>SUM(E27:E41)</f>
        <v>20</v>
      </c>
      <c r="F42" s="88">
        <f t="shared" si="1"/>
        <v>0.8269230769230769</v>
      </c>
    </row>
    <row r="43" spans="1:6" ht="21.75">
      <c r="A43" s="113"/>
      <c r="B43" s="82" t="s">
        <v>316</v>
      </c>
      <c r="C43" s="2">
        <f>COUNTIF('Answers RR only'!$BB$32:$BB$39,"Retain")</f>
        <v>5</v>
      </c>
      <c r="D43" s="2">
        <f>COUNTIF('Answers RR only'!$BB$32:$BB$39,"Remove")</f>
        <v>2</v>
      </c>
      <c r="E43" s="2">
        <f>COUNTIF('Answers RR only'!$BB$32:$BB$39,"")</f>
        <v>1</v>
      </c>
      <c r="F43" s="46">
        <f t="shared" si="1"/>
        <v>0.625</v>
      </c>
    </row>
    <row r="44" spans="1:6" ht="33">
      <c r="A44" s="113"/>
      <c r="B44" s="82" t="s">
        <v>64</v>
      </c>
      <c r="C44" s="2">
        <f>COUNTIF('Answers RR only'!$BD$32:$BD$39,"Retain")</f>
        <v>5</v>
      </c>
      <c r="D44" s="2">
        <f>COUNTIF('Answers RR only'!$BD$32:$BD$39,"Remove")</f>
        <v>3</v>
      </c>
      <c r="E44" s="2">
        <f>COUNTIF('Answers RR only'!$BD$32:$BD$39,"")</f>
        <v>0</v>
      </c>
      <c r="F44" s="46">
        <f t="shared" si="1"/>
        <v>0.625</v>
      </c>
    </row>
    <row r="45" spans="1:6" ht="33">
      <c r="A45" s="113"/>
      <c r="B45" s="82" t="s">
        <v>66</v>
      </c>
      <c r="C45" s="2">
        <f>COUNTIF('Answers RR only'!$BF$32:$BF$39,"Retain")</f>
        <v>5</v>
      </c>
      <c r="D45" s="2">
        <f>COUNTIF('Answers RR only'!$BF$32:$BF$39,"Remove")</f>
        <v>2</v>
      </c>
      <c r="E45" s="2">
        <f>COUNTIF('Answers RR only'!$BF$32:$BF$39,"")</f>
        <v>1</v>
      </c>
      <c r="F45" s="46">
        <f t="shared" si="1"/>
        <v>0.625</v>
      </c>
    </row>
    <row r="46" spans="1:6" ht="13.5">
      <c r="A46" s="113"/>
      <c r="B46" s="82" t="s">
        <v>68</v>
      </c>
      <c r="C46" s="2">
        <f>COUNTIF('Answers RR only'!$BH$32:$BH$39,"Retain")</f>
        <v>4</v>
      </c>
      <c r="D46" s="2">
        <f>COUNTIF('Answers RR only'!$BH$32:$BH$39,"Remove")</f>
        <v>3</v>
      </c>
      <c r="E46" s="2">
        <f>COUNTIF('Answers RR only'!$BH$32:$BH$39,"")</f>
        <v>1</v>
      </c>
      <c r="F46" s="46">
        <f t="shared" si="1"/>
        <v>0.5</v>
      </c>
    </row>
    <row r="47" spans="1:6" ht="21.75">
      <c r="A47" s="113"/>
      <c r="B47" s="82" t="s">
        <v>73</v>
      </c>
      <c r="C47" s="2">
        <f>COUNTIF('Answers RR only'!$BM$32:$BM$39,"Retain")</f>
        <v>4</v>
      </c>
      <c r="D47" s="2">
        <f>COUNTIF('Answers RR only'!$BM$32:$BM$39,"Remove")</f>
        <v>3</v>
      </c>
      <c r="E47" s="2">
        <f>COUNTIF('Answers RR only'!$BM$32:$BM$39,"")</f>
        <v>1</v>
      </c>
      <c r="F47" s="46">
        <f t="shared" si="1"/>
        <v>0.5</v>
      </c>
    </row>
    <row r="48" spans="1:6" ht="21.75">
      <c r="A48" s="113"/>
      <c r="B48" s="82" t="s">
        <v>60</v>
      </c>
      <c r="C48" s="2">
        <f>COUNTIF('Answers RR only'!$AZ$32:$AZ$39,"Retain")</f>
        <v>3</v>
      </c>
      <c r="D48" s="2">
        <f>COUNTIF('Answers RR only'!$AZ$32:$AZ$39,"Remove")</f>
        <v>3</v>
      </c>
      <c r="E48" s="2">
        <f>COUNTIF('Answers RR only'!$AZ$32:$AZ$39,"")</f>
        <v>2</v>
      </c>
      <c r="F48" s="46">
        <f t="shared" si="1"/>
        <v>0.375</v>
      </c>
    </row>
    <row r="49" spans="1:6" ht="13.5">
      <c r="A49" s="113"/>
      <c r="B49" s="82" t="s">
        <v>61</v>
      </c>
      <c r="C49" s="2">
        <f>COUNTIF('Answers RR only'!$BA$32:$BA$39,"Retain")</f>
        <v>3</v>
      </c>
      <c r="D49" s="2">
        <f>COUNTIF('Answers RR only'!$BA$32:$BA$39,"Remove")</f>
        <v>3</v>
      </c>
      <c r="E49" s="2">
        <f>COUNTIF('Answers RR only'!$BA$32:$BA$39,"")</f>
        <v>2</v>
      </c>
      <c r="F49" s="46">
        <f t="shared" si="1"/>
        <v>0.375</v>
      </c>
    </row>
    <row r="50" spans="1:6" ht="33">
      <c r="A50" s="114" t="s">
        <v>291</v>
      </c>
      <c r="B50" s="91" t="s">
        <v>337</v>
      </c>
      <c r="C50" s="2">
        <f>COUNTIF('Answers RR only'!$P$32:$P$39,"Retain")</f>
        <v>7</v>
      </c>
      <c r="D50" s="2">
        <f>COUNTIF('Answers RR only'!$P$32:$P$39,"Remove")</f>
        <v>1</v>
      </c>
      <c r="E50" s="2">
        <f>COUNTIF('Answers RR only'!$P$32:$P$39,"")</f>
        <v>0</v>
      </c>
      <c r="F50" s="46">
        <f t="shared" si="1"/>
        <v>0.875</v>
      </c>
    </row>
    <row r="51" spans="1:6" ht="21.75">
      <c r="A51" s="113"/>
      <c r="B51" s="91" t="s">
        <v>314</v>
      </c>
      <c r="C51" s="2">
        <f>COUNTIF('Answers RR only'!$X$32:$X$39,"Retain")</f>
        <v>7</v>
      </c>
      <c r="D51" s="2">
        <f>COUNTIF('Answers RR only'!$X$32:$X$39,"Remove")</f>
        <v>1</v>
      </c>
      <c r="E51" s="2">
        <f>COUNTIF('Answers RR only'!$X$32:$X$39,"")</f>
        <v>0</v>
      </c>
      <c r="F51" s="46">
        <f t="shared" si="1"/>
        <v>0.875</v>
      </c>
    </row>
    <row r="52" spans="1:6" ht="13.5">
      <c r="A52" s="113"/>
      <c r="B52" s="91" t="s">
        <v>28</v>
      </c>
      <c r="C52" s="2">
        <f>COUNTIF('Answers RR only'!$Y$32:$Y$39,"Retain")</f>
        <v>7</v>
      </c>
      <c r="D52" s="2">
        <f>COUNTIF('Answers RR only'!$Y$32:$Y$39,"Remove")</f>
        <v>1</v>
      </c>
      <c r="E52" s="2">
        <f>COUNTIF('Answers RR only'!$Y$32:$Y$39,"")</f>
        <v>0</v>
      </c>
      <c r="F52" s="46">
        <f t="shared" si="1"/>
        <v>0.875</v>
      </c>
    </row>
    <row r="53" spans="1:6" ht="33">
      <c r="A53" s="113"/>
      <c r="B53" s="82" t="s">
        <v>339</v>
      </c>
      <c r="C53" s="2">
        <f>COUNTIF('Answers RR only'!$T$32:$T$39,"Retain")</f>
        <v>6</v>
      </c>
      <c r="D53" s="2">
        <f>COUNTIF('Answers RR only'!$T$32:$T$39,"Remove")</f>
        <v>1</v>
      </c>
      <c r="E53" s="2">
        <f>COUNTIF('Answers RR only'!$T$32:$T$39,"")</f>
        <v>1</v>
      </c>
      <c r="F53" s="46">
        <f t="shared" si="1"/>
        <v>0.75</v>
      </c>
    </row>
    <row r="54" spans="1:6" ht="21.75">
      <c r="A54" s="113"/>
      <c r="B54" s="82" t="s">
        <v>29</v>
      </c>
      <c r="C54" s="2">
        <f>COUNTIF('Answers RR only'!$Z$32:$Z$39,"Retain")</f>
        <v>6</v>
      </c>
      <c r="D54" s="2">
        <f>COUNTIF('Answers RR only'!$Z$32:$Z$39,"Remove")</f>
        <v>2</v>
      </c>
      <c r="E54" s="2">
        <f>COUNTIF('Answers RR only'!$Z$32:$Z$39,"")</f>
        <v>0</v>
      </c>
      <c r="F54" s="46">
        <f t="shared" si="1"/>
        <v>0.75</v>
      </c>
    </row>
    <row r="55" spans="1:6" ht="21.75">
      <c r="A55" s="113"/>
      <c r="B55" s="82" t="s">
        <v>30</v>
      </c>
      <c r="C55" s="2">
        <f>COUNTIF('Answers RR only'!$AA$32:$AA$39,"Retain")</f>
        <v>6</v>
      </c>
      <c r="D55" s="2">
        <f>COUNTIF('Answers RR only'!$AA$32:$AA$39,"Remove")</f>
        <v>2</v>
      </c>
      <c r="E55" s="2">
        <f>COUNTIF('Answers RR only'!$AA$32:$AA$39,"")</f>
        <v>0</v>
      </c>
      <c r="F55" s="46">
        <f t="shared" si="1"/>
        <v>0.75</v>
      </c>
    </row>
    <row r="56" spans="1:6" ht="13.5">
      <c r="A56" s="113"/>
      <c r="B56" s="82" t="s">
        <v>34</v>
      </c>
      <c r="C56" s="2">
        <f>COUNTIF('Answers RR only'!$AC$32:$AC$39,"Retain")</f>
        <v>6</v>
      </c>
      <c r="D56" s="2">
        <f>COUNTIF('Answers RR only'!$AC$32:$AC$39,"Remove")</f>
        <v>2</v>
      </c>
      <c r="E56" s="2">
        <f>COUNTIF('Answers RR only'!$AC$32:$AC$39,"")</f>
        <v>0</v>
      </c>
      <c r="F56" s="46">
        <f t="shared" si="1"/>
        <v>0.75</v>
      </c>
    </row>
    <row r="57" spans="1:6" ht="21.75">
      <c r="A57" s="113"/>
      <c r="B57" s="82" t="s">
        <v>37</v>
      </c>
      <c r="C57" s="2">
        <f>COUNTIF('Answers RR only'!$AF$32:$AF$39,"Retain")</f>
        <v>6</v>
      </c>
      <c r="D57" s="2">
        <f>COUNTIF('Answers RR only'!$AF$32:$AF$39,"Remove")</f>
        <v>2</v>
      </c>
      <c r="E57" s="2">
        <f>COUNTIF('Answers RR only'!$AF$32:$AF$39,"")</f>
        <v>0</v>
      </c>
      <c r="F57" s="46">
        <f t="shared" si="1"/>
        <v>0.75</v>
      </c>
    </row>
    <row r="58" spans="1:6" ht="13.5">
      <c r="A58" s="113"/>
      <c r="B58" s="90" t="s">
        <v>297</v>
      </c>
      <c r="C58" s="85">
        <f>SUM(C39:C57)</f>
        <v>356</v>
      </c>
      <c r="D58" s="85">
        <f>SUM(D39:D57)</f>
        <v>68</v>
      </c>
      <c r="E58" s="85">
        <f>SUM(E39:E57)</f>
        <v>32</v>
      </c>
      <c r="F58" s="88">
        <f t="shared" si="1"/>
        <v>0.7807017543859649</v>
      </c>
    </row>
    <row r="59" spans="1:6" ht="13.5">
      <c r="A59" s="113"/>
      <c r="B59" s="82" t="s">
        <v>20</v>
      </c>
      <c r="C59" s="2">
        <f>COUNTIF('Answers RR only'!$Q$32:$Q$39,"Retain")</f>
        <v>5</v>
      </c>
      <c r="D59" s="2">
        <f>COUNTIF('Answers RR only'!$Q$32:$Q$39,"Remove")</f>
        <v>1</v>
      </c>
      <c r="E59" s="2">
        <f>COUNTIF('Answers RR only'!$Q$32:$Q$39,"")</f>
        <v>2</v>
      </c>
      <c r="F59" s="46">
        <f t="shared" si="1"/>
        <v>0.625</v>
      </c>
    </row>
    <row r="60" spans="1:6" ht="21.75">
      <c r="A60" s="113"/>
      <c r="B60" s="82" t="s">
        <v>338</v>
      </c>
      <c r="C60" s="2">
        <f>COUNTIF('Answers RR only'!$S$32:$S$39,"Retain")</f>
        <v>5</v>
      </c>
      <c r="D60" s="2">
        <f>COUNTIF('Answers RR only'!$S$32:$S$39,"Remove")</f>
        <v>2</v>
      </c>
      <c r="E60" s="2">
        <f>COUNTIF('Answers RR only'!$S$32:$S$39,"")</f>
        <v>1</v>
      </c>
      <c r="F60" s="46">
        <f t="shared" si="1"/>
        <v>0.625</v>
      </c>
    </row>
    <row r="61" spans="1:6" ht="21.75">
      <c r="A61" s="113"/>
      <c r="B61" s="82" t="s">
        <v>24</v>
      </c>
      <c r="C61" s="2">
        <f>COUNTIF('Answers RR only'!$U$32:$U$39,"Retain")</f>
        <v>5</v>
      </c>
      <c r="D61" s="2">
        <f>COUNTIF('Answers RR only'!$U$32:$U$39,"Remove")</f>
        <v>2</v>
      </c>
      <c r="E61" s="2">
        <f>COUNTIF('Answers RR only'!$U$32:$U$39,"")</f>
        <v>1</v>
      </c>
      <c r="F61" s="46">
        <f t="shared" si="1"/>
        <v>0.625</v>
      </c>
    </row>
    <row r="62" spans="1:6" ht="21.75">
      <c r="A62" s="113"/>
      <c r="B62" s="82" t="s">
        <v>340</v>
      </c>
      <c r="C62" s="2">
        <f>COUNTIF('Answers RR only'!$V$32:$V$39,"Retain")</f>
        <v>5</v>
      </c>
      <c r="D62" s="2">
        <f>COUNTIF('Answers RR only'!$V$32:$V$39,"Remove")</f>
        <v>3</v>
      </c>
      <c r="E62" s="2">
        <f>COUNTIF('Answers RR only'!$V$32:$V$39,"")</f>
        <v>0</v>
      </c>
      <c r="F62" s="46">
        <f t="shared" si="1"/>
        <v>0.625</v>
      </c>
    </row>
    <row r="63" spans="1:6" ht="33">
      <c r="A63" s="113"/>
      <c r="B63" s="82" t="s">
        <v>341</v>
      </c>
      <c r="C63" s="2">
        <f>COUNTIF('Answers RR only'!$W$32:$W$39,"Retain")</f>
        <v>5</v>
      </c>
      <c r="D63" s="2">
        <f>COUNTIF('Answers RR only'!$W$32:$W$39,"Remove")</f>
        <v>3</v>
      </c>
      <c r="E63" s="2">
        <f>COUNTIF('Answers RR only'!$W$32:$W$39,"")</f>
        <v>0</v>
      </c>
      <c r="F63" s="46">
        <f t="shared" si="1"/>
        <v>0.625</v>
      </c>
    </row>
    <row r="64" spans="1:6" ht="21.75">
      <c r="A64" s="113"/>
      <c r="B64" s="82" t="s">
        <v>31</v>
      </c>
      <c r="C64" s="2">
        <f>COUNTIF('Answers RR only'!$AB$32:$AB$39,"Retain")</f>
        <v>5</v>
      </c>
      <c r="D64" s="2">
        <f>COUNTIF('Answers RR only'!$AB$32:$AB$39,"Remove")</f>
        <v>2</v>
      </c>
      <c r="E64" s="2">
        <f>COUNTIF('Answers RR only'!$AB$32:$AB$39,"")</f>
        <v>1</v>
      </c>
      <c r="F64" s="46">
        <f t="shared" si="1"/>
        <v>0.625</v>
      </c>
    </row>
    <row r="65" spans="1:6" ht="13.5">
      <c r="A65" s="113"/>
      <c r="B65" s="82" t="s">
        <v>35</v>
      </c>
      <c r="C65" s="2">
        <f>COUNTIF('Answers RR only'!$AD$32:$AD$39,"Retain")</f>
        <v>5</v>
      </c>
      <c r="D65" s="2">
        <f>COUNTIF('Answers RR only'!$AD$32:$AD$39,"Remove")</f>
        <v>3</v>
      </c>
      <c r="E65" s="2">
        <f>COUNTIF('Answers RR only'!$AD$32:$AD$39,"")</f>
        <v>0</v>
      </c>
      <c r="F65" s="46">
        <f t="shared" si="1"/>
        <v>0.625</v>
      </c>
    </row>
    <row r="66" spans="1:6" ht="21.75">
      <c r="A66" s="113"/>
      <c r="B66" s="82" t="s">
        <v>36</v>
      </c>
      <c r="C66" s="2">
        <f>COUNTIF('Answers RR only'!$AE$32:$AE$39,"Retain")</f>
        <v>5</v>
      </c>
      <c r="D66" s="2">
        <f>COUNTIF('Answers RR only'!$AE$32:$AE$39,"Remove")</f>
        <v>2</v>
      </c>
      <c r="E66" s="2">
        <f>COUNTIF('Answers RR only'!$AE$32:$AE$39,"")</f>
        <v>1</v>
      </c>
      <c r="F66" s="46">
        <f>C66/SUM(C66:E66)</f>
        <v>0.625</v>
      </c>
    </row>
    <row r="67" spans="1:6" ht="13.5">
      <c r="A67" s="113"/>
      <c r="B67" s="82" t="s">
        <v>38</v>
      </c>
      <c r="C67" s="2">
        <f>COUNTIF('Answers RR only'!$AG$32:$AG$39,"Retain")</f>
        <v>5</v>
      </c>
      <c r="D67" s="2">
        <f>COUNTIF('Answers RR only'!$AG$32:$AG$39,"Remove")</f>
        <v>2</v>
      </c>
      <c r="E67" s="2">
        <f>COUNTIF('Answers RR only'!$AG$32:$AG$39,"")</f>
        <v>1</v>
      </c>
      <c r="F67" s="46">
        <f>C67/SUM(C67:E67)</f>
        <v>0.625</v>
      </c>
    </row>
    <row r="68" spans="1:6" ht="21.75">
      <c r="A68" s="113"/>
      <c r="B68" s="82" t="s">
        <v>39</v>
      </c>
      <c r="C68" s="2">
        <f>COUNTIF('Answers RR only'!$AH$32:$AH$39,"Retain")</f>
        <v>5</v>
      </c>
      <c r="D68" s="2">
        <f>COUNTIF('Answers RR only'!$AH$32:$AH$39,"Remove")</f>
        <v>2</v>
      </c>
      <c r="E68" s="2">
        <f>COUNTIF('Answers RR only'!$AH$32:$AH$39,"")</f>
        <v>1</v>
      </c>
      <c r="F68" s="46">
        <f>C68/SUM(C68:E68)</f>
        <v>0.625</v>
      </c>
    </row>
    <row r="69" spans="1:6" ht="13.5">
      <c r="A69" s="113"/>
      <c r="B69" s="82" t="s">
        <v>21</v>
      </c>
      <c r="C69" s="2">
        <f>COUNTIF('Answers RR only'!$R$32:$R$39,"Retain")</f>
        <v>4</v>
      </c>
      <c r="D69" s="2">
        <f>COUNTIF('Answers RR only'!$R$32:$R$39,"Remove")</f>
        <v>3</v>
      </c>
      <c r="E69" s="2">
        <f>COUNTIF('Answers RR only'!$R$32:$R$39,"")</f>
        <v>1</v>
      </c>
      <c r="F69" s="46">
        <f>C69/SUM(C69:E69)</f>
        <v>0.5</v>
      </c>
    </row>
  </sheetData>
  <sheetProtection/>
  <mergeCells count="4">
    <mergeCell ref="A2:A19"/>
    <mergeCell ref="A20:A33"/>
    <mergeCell ref="A34:A49"/>
    <mergeCell ref="A50:A6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69"/>
  <sheetViews>
    <sheetView zoomScale="150" zoomScaleNormal="150" zoomScalePageLayoutView="0" workbookViewId="0" topLeftCell="A1">
      <selection activeCell="B21" sqref="B21:B25"/>
    </sheetView>
  </sheetViews>
  <sheetFormatPr defaultColWidth="10.8515625" defaultRowHeight="12.75"/>
  <cols>
    <col min="1" max="1" width="13.421875" style="80" customWidth="1"/>
    <col min="2" max="2" width="59.00390625" style="52" customWidth="1"/>
    <col min="3" max="6" width="8.7109375" style="2" customWidth="1"/>
    <col min="7" max="16384" width="10.8515625" style="81" customWidth="1"/>
  </cols>
  <sheetData>
    <row r="1" spans="3:6" ht="27.75">
      <c r="C1" s="4" t="s">
        <v>294</v>
      </c>
      <c r="D1" s="4" t="s">
        <v>295</v>
      </c>
      <c r="E1" s="4" t="s">
        <v>296</v>
      </c>
      <c r="F1" s="46" t="s">
        <v>289</v>
      </c>
    </row>
    <row r="2" spans="1:6" ht="13.5">
      <c r="A2" s="112" t="s">
        <v>292</v>
      </c>
      <c r="B2" s="87" t="s">
        <v>48</v>
      </c>
      <c r="C2" s="2">
        <f>COUNTIF('Answers RR only'!$AP$40:$AP$59,"Retain")</f>
        <v>19</v>
      </c>
      <c r="D2" s="2">
        <f>COUNTIF('Answers RR only'!$AP$40:$AP$59,"Remove")</f>
        <v>0</v>
      </c>
      <c r="E2" s="2">
        <f>COUNTIF('Answers RR only'!$AP$40:$AP$59,"")</f>
        <v>1</v>
      </c>
      <c r="F2" s="46">
        <f aca="true" t="shared" si="0" ref="F2:F33">C2/SUM(C2:E2)</f>
        <v>0.95</v>
      </c>
    </row>
    <row r="3" spans="1:6" ht="21.75">
      <c r="A3" s="113"/>
      <c r="B3" s="87" t="s">
        <v>56</v>
      </c>
      <c r="C3" s="2">
        <f>COUNTIF('Answers RR only'!$AW$40:$AW$59,"Retain")</f>
        <v>19</v>
      </c>
      <c r="D3" s="2">
        <f>COUNTIF('Answers RR only'!$AW$40:$AW$59,"Remove")</f>
        <v>0</v>
      </c>
      <c r="E3" s="2">
        <f>COUNTIF('Answers RR only'!$AW$40:$AW$59,"")</f>
        <v>1</v>
      </c>
      <c r="F3" s="46">
        <f t="shared" si="0"/>
        <v>0.95</v>
      </c>
    </row>
    <row r="4" spans="1:6" ht="13.5">
      <c r="A4" s="113"/>
      <c r="B4" s="87" t="s">
        <v>44</v>
      </c>
      <c r="C4" s="2">
        <f>COUNTIF('Answers RR only'!$AL$40:$AL$59,"Retain")</f>
        <v>18</v>
      </c>
      <c r="D4" s="2">
        <f>COUNTIF('Answers RR only'!$AL$40:$AL$59,"Remove")</f>
        <v>1</v>
      </c>
      <c r="E4" s="2">
        <f>COUNTIF('Answers RR only'!$AL$40:$AL$59,"")</f>
        <v>1</v>
      </c>
      <c r="F4" s="46">
        <f t="shared" si="0"/>
        <v>0.9</v>
      </c>
    </row>
    <row r="5" spans="1:6" ht="21.75">
      <c r="A5" s="113"/>
      <c r="B5" s="52" t="s">
        <v>41</v>
      </c>
      <c r="C5" s="2">
        <f>COUNTIF('Answers RR only'!$AI$40:$AI$59,"Retain")</f>
        <v>17</v>
      </c>
      <c r="D5" s="2">
        <f>COUNTIF('Answers RR only'!$AI$40:$AI$59,"Remove")</f>
        <v>0</v>
      </c>
      <c r="E5" s="2">
        <f>COUNTIF('Answers RR only'!$AI$40:$AI$59,"")</f>
        <v>3</v>
      </c>
      <c r="F5" s="46">
        <f t="shared" si="0"/>
        <v>0.85</v>
      </c>
    </row>
    <row r="6" spans="1:6" ht="13.5">
      <c r="A6" s="113"/>
      <c r="B6" s="52" t="s">
        <v>42</v>
      </c>
      <c r="C6" s="2">
        <f>COUNTIF('Answers RR only'!$AJ$40:$AJ$59,"Retain")</f>
        <v>17</v>
      </c>
      <c r="D6" s="2">
        <f>COUNTIF('Answers RR only'!$AJ$40:$AJ$59,"Remove")</f>
        <v>1</v>
      </c>
      <c r="E6" s="2">
        <f>COUNTIF('Answers RR only'!$AJ$40:$AJ$59,"")</f>
        <v>2</v>
      </c>
      <c r="F6" s="46">
        <f t="shared" si="0"/>
        <v>0.85</v>
      </c>
    </row>
    <row r="7" spans="1:6" ht="21.75">
      <c r="A7" s="113"/>
      <c r="B7" s="52" t="s">
        <v>43</v>
      </c>
      <c r="C7" s="2">
        <f>COUNTIF('Answers RR only'!$AK$40:$AK$59,"Retain")</f>
        <v>17</v>
      </c>
      <c r="D7" s="2">
        <f>COUNTIF('Answers RR only'!$AK$40:$AK$59,"Remove")</f>
        <v>1</v>
      </c>
      <c r="E7" s="2">
        <f>COUNTIF('Answers RR only'!$AK$40:$AK$59,"")</f>
        <v>2</v>
      </c>
      <c r="F7" s="46">
        <f t="shared" si="0"/>
        <v>0.85</v>
      </c>
    </row>
    <row r="8" spans="1:6" ht="21.75">
      <c r="A8" s="113"/>
      <c r="B8" s="52" t="s">
        <v>57</v>
      </c>
      <c r="C8" s="2">
        <f>COUNTIF('Answers RR only'!$AX$40:$AX$59,"Retain")</f>
        <v>17</v>
      </c>
      <c r="D8" s="2">
        <f>COUNTIF('Answers RR only'!$AX$40:$AX$59,"Remove")</f>
        <v>1</v>
      </c>
      <c r="E8" s="2">
        <f>COUNTIF('Answers RR only'!$AX$40:$AX$59,"")</f>
        <v>2</v>
      </c>
      <c r="F8" s="46">
        <f t="shared" si="0"/>
        <v>0.85</v>
      </c>
    </row>
    <row r="9" spans="1:6" ht="21.75">
      <c r="A9" s="113"/>
      <c r="B9" s="52" t="s">
        <v>50</v>
      </c>
      <c r="C9" s="2">
        <f>COUNTIF('Answers RR only'!$AR$40:$AR$59,"Retain")</f>
        <v>16</v>
      </c>
      <c r="D9" s="2">
        <f>COUNTIF('Answers RR only'!$AR$40:$AR$59,"Remove")</f>
        <v>3</v>
      </c>
      <c r="E9" s="2">
        <f>COUNTIF('Answers RR only'!$AR$40:$AR$59,"")</f>
        <v>1</v>
      </c>
      <c r="F9" s="46">
        <f t="shared" si="0"/>
        <v>0.8</v>
      </c>
    </row>
    <row r="10" spans="1:6" ht="21.75">
      <c r="A10" s="113"/>
      <c r="B10" s="52" t="s">
        <v>45</v>
      </c>
      <c r="C10" s="2">
        <f>COUNTIF('Answers RR only'!$AM$40:$AM$59,"Retain")</f>
        <v>15</v>
      </c>
      <c r="D10" s="2">
        <f>COUNTIF('Answers RR only'!$AM$40:$AM$59,"Remove")</f>
        <v>4</v>
      </c>
      <c r="E10" s="2">
        <f>COUNTIF('Answers RR only'!$AM$40:$AM$59,"")</f>
        <v>1</v>
      </c>
      <c r="F10" s="46">
        <f t="shared" si="0"/>
        <v>0.75</v>
      </c>
    </row>
    <row r="11" spans="1:6" ht="13.5">
      <c r="A11" s="113"/>
      <c r="B11" s="52" t="s">
        <v>55</v>
      </c>
      <c r="C11" s="2">
        <f>COUNTIF('Answers RR only'!$AV$40:$AV$59,"Retain")</f>
        <v>15</v>
      </c>
      <c r="D11" s="2">
        <f>COUNTIF('Answers RR only'!$AV$40:$AV$59,"Remove")</f>
        <v>3</v>
      </c>
      <c r="E11" s="2">
        <f>COUNTIF('Answers RR only'!$AV$40:$AV$59,"")</f>
        <v>2</v>
      </c>
      <c r="F11" s="46">
        <f t="shared" si="0"/>
        <v>0.75</v>
      </c>
    </row>
    <row r="12" spans="1:6" ht="13.5">
      <c r="A12" s="113"/>
      <c r="B12" s="84" t="s">
        <v>297</v>
      </c>
      <c r="C12" s="85">
        <f>SUM(C1:C11)</f>
        <v>170</v>
      </c>
      <c r="D12" s="85">
        <f>SUM(D1:D11)</f>
        <v>14</v>
      </c>
      <c r="E12" s="85">
        <f>SUM(E1:E11)</f>
        <v>16</v>
      </c>
      <c r="F12" s="88">
        <f t="shared" si="0"/>
        <v>0.85</v>
      </c>
    </row>
    <row r="13" spans="1:6" ht="21.75">
      <c r="A13" s="113"/>
      <c r="B13" s="52" t="s">
        <v>53</v>
      </c>
      <c r="C13" s="2">
        <f>COUNTIF('Answers RR only'!$AT$40:$AT$59,"Retain")</f>
        <v>14</v>
      </c>
      <c r="D13" s="2">
        <f>COUNTIF('Answers RR only'!$AT$40:$AT$59,"Remove")</f>
        <v>5</v>
      </c>
      <c r="E13" s="2">
        <f>COUNTIF('Answers RR only'!$AT$40:$AT$59,"")</f>
        <v>1</v>
      </c>
      <c r="F13" s="46">
        <f t="shared" si="0"/>
        <v>0.7</v>
      </c>
    </row>
    <row r="14" spans="1:6" ht="13.5">
      <c r="A14" s="113"/>
      <c r="B14" s="52" t="s">
        <v>49</v>
      </c>
      <c r="C14" s="2">
        <f>COUNTIF('Answers RR only'!$AQ$40:$AQ$59,"Retain")</f>
        <v>13</v>
      </c>
      <c r="D14" s="2">
        <f>COUNTIF('Answers RR only'!$AQ$40:$AQ$59,"Remove")</f>
        <v>4</v>
      </c>
      <c r="E14" s="2">
        <f>COUNTIF('Answers RR only'!$AQ$40:$AQ$59,"")</f>
        <v>3</v>
      </c>
      <c r="F14" s="46">
        <f t="shared" si="0"/>
        <v>0.65</v>
      </c>
    </row>
    <row r="15" spans="1:6" ht="33">
      <c r="A15" s="113"/>
      <c r="B15" s="52" t="s">
        <v>58</v>
      </c>
      <c r="C15" s="2">
        <f>COUNTIF('Answers RR only'!$AY$40:$AY$59,"Retain")</f>
        <v>13</v>
      </c>
      <c r="D15" s="2">
        <f>COUNTIF('Answers RR only'!$AY$40:$AY$59,"Remove")</f>
        <v>5</v>
      </c>
      <c r="E15" s="2">
        <f>COUNTIF('Answers RR only'!$AY$40:$AY$59,"")</f>
        <v>2</v>
      </c>
      <c r="F15" s="46">
        <f t="shared" si="0"/>
        <v>0.65</v>
      </c>
    </row>
    <row r="16" spans="1:6" ht="21.75">
      <c r="A16" s="113"/>
      <c r="B16" s="52" t="s">
        <v>46</v>
      </c>
      <c r="C16" s="2">
        <f>COUNTIF('Answers RR only'!$AN$40:$AN$59,"Retain")</f>
        <v>12</v>
      </c>
      <c r="D16" s="2">
        <f>COUNTIF('Answers RR only'!$AN$40:$AN$59,"Remove")</f>
        <v>7</v>
      </c>
      <c r="E16" s="2">
        <f>COUNTIF('Answers RR only'!$AN$40:$AN$59,"")</f>
        <v>1</v>
      </c>
      <c r="F16" s="46">
        <f t="shared" si="0"/>
        <v>0.6</v>
      </c>
    </row>
    <row r="17" spans="1:6" ht="21.75">
      <c r="A17" s="113"/>
      <c r="B17" s="52" t="s">
        <v>54</v>
      </c>
      <c r="C17" s="2">
        <f>COUNTIF('Answers RR only'!$AU$40:$AU$59,"Retain")</f>
        <v>12</v>
      </c>
      <c r="D17" s="2">
        <f>COUNTIF('Answers RR only'!$AU$40:$AU$59,"Remove")</f>
        <v>6</v>
      </c>
      <c r="E17" s="2">
        <f>COUNTIF('Answers RR only'!$AU$40:$AU$59,"")</f>
        <v>2</v>
      </c>
      <c r="F17" s="46">
        <f t="shared" si="0"/>
        <v>0.6</v>
      </c>
    </row>
    <row r="18" spans="1:6" ht="33">
      <c r="A18" s="113"/>
      <c r="B18" s="52" t="s">
        <v>47</v>
      </c>
      <c r="C18" s="2">
        <f>COUNTIF('Answers RR only'!$AO$40:$AO$59,"Retain")</f>
        <v>9</v>
      </c>
      <c r="D18" s="2">
        <f>COUNTIF('Answers RR only'!$AO$40:$AO$59,"Remove")</f>
        <v>10</v>
      </c>
      <c r="E18" s="2">
        <f>COUNTIF('Answers RR only'!$AO$40:$AO$59,"")</f>
        <v>1</v>
      </c>
      <c r="F18" s="46">
        <f t="shared" si="0"/>
        <v>0.45</v>
      </c>
    </row>
    <row r="19" spans="1:6" ht="13.5">
      <c r="A19" s="113"/>
      <c r="B19" s="52" t="s">
        <v>51</v>
      </c>
      <c r="C19" s="2">
        <f>COUNTIF('Answers RR only'!$AS$40:$AS$59,"Retain")</f>
        <v>8</v>
      </c>
      <c r="D19" s="2">
        <f>COUNTIF('Answers RR only'!$AS$40:$AS$59,"Remove")</f>
        <v>9</v>
      </c>
      <c r="E19" s="2">
        <f>COUNTIF('Answers RR only'!$AS$40:$AS$59,"")</f>
        <v>3</v>
      </c>
      <c r="F19" s="46">
        <f t="shared" si="0"/>
        <v>0.4</v>
      </c>
    </row>
    <row r="20" spans="1:6" ht="43.5">
      <c r="A20" s="112" t="s">
        <v>290</v>
      </c>
      <c r="B20" s="52" t="s">
        <v>0</v>
      </c>
      <c r="C20" s="2">
        <f>COUNTIF('Answers RR only'!$C$40:$C$59,"Retain")</f>
        <v>19</v>
      </c>
      <c r="D20" s="2">
        <f>COUNTIF('Answers RR only'!$C$40:$C$59,"Remove")</f>
        <v>1</v>
      </c>
      <c r="E20" s="2">
        <f>COUNTIF('Answers RR only'!$C$40:$C$59,"")</f>
        <v>0</v>
      </c>
      <c r="F20" s="46">
        <f t="shared" si="0"/>
        <v>0.95</v>
      </c>
    </row>
    <row r="21" spans="1:6" ht="21.75">
      <c r="A21" s="113"/>
      <c r="B21" s="87" t="s">
        <v>5</v>
      </c>
      <c r="C21" s="2">
        <f>COUNTIF('Answers RR only'!$H$40:$H$59,"Retain")</f>
        <v>19</v>
      </c>
      <c r="D21" s="2">
        <f>COUNTIF('Answers RR only'!$H$40:$H$59,"Remove")</f>
        <v>0</v>
      </c>
      <c r="E21" s="2">
        <f>COUNTIF('Answers RR only'!$H$40:$H$59,"")</f>
        <v>1</v>
      </c>
      <c r="F21" s="46">
        <f t="shared" si="0"/>
        <v>0.95</v>
      </c>
    </row>
    <row r="22" spans="1:6" ht="21.75">
      <c r="A22" s="113"/>
      <c r="B22" s="87" t="s">
        <v>1</v>
      </c>
      <c r="C22" s="2">
        <f>COUNTIF('Answers RR only'!$D$40:$D$59,"Retain")</f>
        <v>17</v>
      </c>
      <c r="D22" s="2">
        <f>COUNTIF('Answers RR only'!$D$40:$D$59,"Remove")</f>
        <v>3</v>
      </c>
      <c r="E22" s="2">
        <f>COUNTIF('Answers RR only'!$D$40:$D$59,"")</f>
        <v>0</v>
      </c>
      <c r="F22" s="46">
        <f t="shared" si="0"/>
        <v>0.85</v>
      </c>
    </row>
    <row r="23" spans="1:6" ht="13.5">
      <c r="A23" s="113"/>
      <c r="B23" s="87" t="s">
        <v>2</v>
      </c>
      <c r="C23" s="2">
        <f>COUNTIF('Answers RR only'!$E$40:$E$59,"Retain")</f>
        <v>17</v>
      </c>
      <c r="D23" s="2">
        <f>COUNTIF('Answers RR only'!$E$40:$E$59,"Remove")</f>
        <v>2</v>
      </c>
      <c r="E23" s="2">
        <f>COUNTIF('Answers RR only'!$E$40:$E$59,"")</f>
        <v>1</v>
      </c>
      <c r="F23" s="46">
        <f t="shared" si="0"/>
        <v>0.85</v>
      </c>
    </row>
    <row r="24" spans="1:6" ht="13.5">
      <c r="A24" s="113"/>
      <c r="B24" s="87" t="s">
        <v>4</v>
      </c>
      <c r="C24" s="2">
        <f>COUNTIF('Answers RR only'!$G$40:$G$59,"Retain")</f>
        <v>17</v>
      </c>
      <c r="D24" s="2">
        <f>COUNTIF('Answers RR only'!$G$40:$G$59,"Remove")</f>
        <v>2</v>
      </c>
      <c r="E24" s="2">
        <f>COUNTIF('Answers RR only'!$G$40:$G$59,"")</f>
        <v>1</v>
      </c>
      <c r="F24" s="46">
        <f t="shared" si="0"/>
        <v>0.85</v>
      </c>
    </row>
    <row r="25" spans="1:6" ht="33">
      <c r="A25" s="113"/>
      <c r="B25" s="87" t="s">
        <v>8</v>
      </c>
      <c r="C25" s="2">
        <f>COUNTIF('Answers RR only'!$K$40:$K$59,"Retain")</f>
        <v>17</v>
      </c>
      <c r="D25" s="2">
        <f>COUNTIF('Answers RR only'!$K$40:$K$59,"Remove")</f>
        <v>2</v>
      </c>
      <c r="E25" s="2">
        <f>COUNTIF('Answers RR only'!$K$40:$K$59,"")</f>
        <v>1</v>
      </c>
      <c r="F25" s="46">
        <f t="shared" si="0"/>
        <v>0.85</v>
      </c>
    </row>
    <row r="26" spans="1:6" ht="21.75">
      <c r="A26" s="113"/>
      <c r="B26" s="52" t="s">
        <v>3</v>
      </c>
      <c r="C26" s="2">
        <f>COUNTIF('Answers RR only'!$F$40:$F$59,"Retain")</f>
        <v>16</v>
      </c>
      <c r="D26" s="2">
        <f>COUNTIF('Answers RR only'!$F$40:$F$59,"Remove")</f>
        <v>3</v>
      </c>
      <c r="E26" s="2">
        <f>COUNTIF('Answers RR only'!$F$40:$F$59,"")</f>
        <v>1</v>
      </c>
      <c r="F26" s="46">
        <f t="shared" si="0"/>
        <v>0.8</v>
      </c>
    </row>
    <row r="27" spans="1:6" ht="21.75">
      <c r="A27" s="113"/>
      <c r="B27" s="52" t="s">
        <v>7</v>
      </c>
      <c r="C27" s="2">
        <f>COUNTIF('Answers RR only'!$J$40:$J$59,"Retain")</f>
        <v>16</v>
      </c>
      <c r="D27" s="2">
        <f>COUNTIF('Answers RR only'!$J$40:$J$59,"Remove")</f>
        <v>3</v>
      </c>
      <c r="E27" s="2">
        <f>COUNTIF('Answers RR only'!$J$40:$J$59,"")</f>
        <v>1</v>
      </c>
      <c r="F27" s="46">
        <f t="shared" si="0"/>
        <v>0.8</v>
      </c>
    </row>
    <row r="28" spans="1:6" ht="13.5">
      <c r="A28" s="113"/>
      <c r="B28" s="84" t="s">
        <v>297</v>
      </c>
      <c r="C28" s="85">
        <f>SUM(C14:C27)</f>
        <v>205</v>
      </c>
      <c r="D28" s="85">
        <f>SUM(D14:D27)</f>
        <v>57</v>
      </c>
      <c r="E28" s="85">
        <f>SUM(E14:E27)</f>
        <v>18</v>
      </c>
      <c r="F28" s="88">
        <f t="shared" si="0"/>
        <v>0.7321428571428571</v>
      </c>
    </row>
    <row r="29" spans="1:6" ht="33">
      <c r="A29" s="113"/>
      <c r="B29" s="52" t="s">
        <v>10</v>
      </c>
      <c r="C29" s="2">
        <f>COUNTIF('Answers RR only'!$M$40:$M$59,"Retain")</f>
        <v>14</v>
      </c>
      <c r="D29" s="2">
        <f>COUNTIF('Answers RR only'!$M$40:$M$59,"Remove")</f>
        <v>4</v>
      </c>
      <c r="E29" s="2">
        <f>COUNTIF('Answers RR only'!$M$40:$M$59,"")</f>
        <v>2</v>
      </c>
      <c r="F29" s="46">
        <f t="shared" si="0"/>
        <v>0.7</v>
      </c>
    </row>
    <row r="30" spans="1:6" ht="13.5">
      <c r="A30" s="113"/>
      <c r="B30" s="52" t="s">
        <v>9</v>
      </c>
      <c r="C30" s="2">
        <f>COUNTIF('Answers RR only'!$L$40:$L$59,"Retain")</f>
        <v>13</v>
      </c>
      <c r="D30" s="2">
        <f>COUNTIF('Answers RR only'!$L$40:$L$59,"Remove")</f>
        <v>6</v>
      </c>
      <c r="E30" s="2">
        <f>COUNTIF('Answers RR only'!$L$40:$L$59,"")</f>
        <v>1</v>
      </c>
      <c r="F30" s="46">
        <f t="shared" si="0"/>
        <v>0.65</v>
      </c>
    </row>
    <row r="31" spans="1:6" ht="13.5">
      <c r="A31" s="113"/>
      <c r="B31" s="52" t="s">
        <v>6</v>
      </c>
      <c r="C31" s="2">
        <f>COUNTIF('Answers RR only'!$I$40:$I$59,"Retain")</f>
        <v>10</v>
      </c>
      <c r="D31" s="2">
        <f>COUNTIF('Answers RR only'!$I$40:$I$59,"Remove")</f>
        <v>7</v>
      </c>
      <c r="E31" s="2">
        <f>COUNTIF('Answers RR only'!$I$40:$I$59,"")</f>
        <v>3</v>
      </c>
      <c r="F31" s="46">
        <f t="shared" si="0"/>
        <v>0.5</v>
      </c>
    </row>
    <row r="32" spans="1:6" ht="21.75">
      <c r="A32" s="113"/>
      <c r="B32" s="52" t="s">
        <v>17</v>
      </c>
      <c r="C32" s="2">
        <f>COUNTIF('Answers RR only'!$O$40:$O$59,"Retain")</f>
        <v>10</v>
      </c>
      <c r="D32" s="2">
        <f>COUNTIF('Answers RR only'!$O$40:$O$59,"Remove")</f>
        <v>9</v>
      </c>
      <c r="E32" s="2">
        <f>COUNTIF('Answers RR only'!$O$40:$O$59,"")</f>
        <v>1</v>
      </c>
      <c r="F32" s="46">
        <f t="shared" si="0"/>
        <v>0.5</v>
      </c>
    </row>
    <row r="33" spans="1:6" ht="13.5">
      <c r="A33" s="113"/>
      <c r="B33" s="52" t="s">
        <v>52</v>
      </c>
      <c r="C33" s="2">
        <f>COUNTIF('Answers RR only'!$N$40:$N$59,"Retain")</f>
        <v>6</v>
      </c>
      <c r="D33" s="2">
        <f>COUNTIF('Answers RR only'!$N$40:$N$59,"Remove")</f>
        <v>13</v>
      </c>
      <c r="E33" s="2">
        <f>COUNTIF('Answers RR only'!$N$40:$N$59,"")</f>
        <v>1</v>
      </c>
      <c r="F33" s="46">
        <f t="shared" si="0"/>
        <v>0.3</v>
      </c>
    </row>
    <row r="34" spans="1:6" ht="21.75">
      <c r="A34" s="112" t="s">
        <v>293</v>
      </c>
      <c r="B34" s="87" t="s">
        <v>67</v>
      </c>
      <c r="C34" s="2">
        <f>COUNTIF('Answers RR only'!$BG$40:$BG$59,"Retain")</f>
        <v>16</v>
      </c>
      <c r="D34" s="2">
        <f>COUNTIF('Answers RR only'!$BG$40:$BG$59,"Remove")</f>
        <v>2</v>
      </c>
      <c r="E34" s="2">
        <f>COUNTIF('Answers RR only'!$BG$40:$BG$59,"")</f>
        <v>2</v>
      </c>
      <c r="F34" s="46">
        <f aca="true" t="shared" si="1" ref="F34:F65">C34/SUM(C34:E34)</f>
        <v>0.8</v>
      </c>
    </row>
    <row r="35" spans="1:6" ht="13.5">
      <c r="A35" s="113"/>
      <c r="B35" s="87" t="s">
        <v>72</v>
      </c>
      <c r="C35" s="2">
        <f>COUNTIF('Answers RR only'!$BL$40:$BL$59,"Retain")</f>
        <v>16</v>
      </c>
      <c r="D35" s="2">
        <f>COUNTIF('Answers RR only'!$BL$40:$BL$59,"Remove")</f>
        <v>3</v>
      </c>
      <c r="E35" s="2">
        <f>COUNTIF('Answers RR only'!$BL$40:$BL$59,"")</f>
        <v>1</v>
      </c>
      <c r="F35" s="46">
        <f t="shared" si="1"/>
        <v>0.8</v>
      </c>
    </row>
    <row r="36" spans="1:6" ht="21.75">
      <c r="A36" s="113"/>
      <c r="B36" s="87" t="s">
        <v>74</v>
      </c>
      <c r="C36" s="2">
        <f>COUNTIF('Answers RR only'!$BN$40:$BN$59,"Retain")</f>
        <v>16</v>
      </c>
      <c r="D36" s="2">
        <f>COUNTIF('Answers RR only'!$BN$40:$BN$59,"Remove")</f>
        <v>3</v>
      </c>
      <c r="E36" s="2">
        <f>COUNTIF('Answers RR only'!$BN$40:$BN$59,"")</f>
        <v>1</v>
      </c>
      <c r="F36" s="46">
        <f t="shared" si="1"/>
        <v>0.8</v>
      </c>
    </row>
    <row r="37" spans="1:6" ht="21.75">
      <c r="A37" s="113"/>
      <c r="B37" s="52" t="s">
        <v>65</v>
      </c>
      <c r="C37" s="2">
        <f>COUNTIF('Answers RR only'!$BE$40:$BE$59,"Retain")</f>
        <v>14</v>
      </c>
      <c r="D37" s="2">
        <f>COUNTIF('Answers RR only'!$BE$40:$BE$59,"Remove")</f>
        <v>5</v>
      </c>
      <c r="E37" s="2">
        <f>COUNTIF('Answers RR only'!$BE$40:$BE$59,"")</f>
        <v>1</v>
      </c>
      <c r="F37" s="46">
        <f t="shared" si="1"/>
        <v>0.7</v>
      </c>
    </row>
    <row r="38" spans="1:6" ht="13.5">
      <c r="A38" s="113"/>
      <c r="B38" s="52" t="s">
        <v>68</v>
      </c>
      <c r="C38" s="2">
        <f>COUNTIF('Answers RR only'!$BH$40:$BH$59,"Retain")</f>
        <v>14</v>
      </c>
      <c r="D38" s="2">
        <f>COUNTIF('Answers RR only'!$BH$40:$BH$59,"Remove")</f>
        <v>4</v>
      </c>
      <c r="E38" s="2">
        <f>COUNTIF('Answers RR only'!$BH$40:$BH$59,"")</f>
        <v>2</v>
      </c>
      <c r="F38" s="46">
        <f t="shared" si="1"/>
        <v>0.7</v>
      </c>
    </row>
    <row r="39" spans="1:6" ht="21.75">
      <c r="A39" s="113"/>
      <c r="B39" s="52" t="s">
        <v>62</v>
      </c>
      <c r="C39" s="2">
        <f>COUNTIF('Answers RR only'!$BB$40:$BB$59,"Retain")</f>
        <v>13</v>
      </c>
      <c r="D39" s="2">
        <f>COUNTIF('Answers RR only'!$BB$40:$BB$59,"Remove")</f>
        <v>5</v>
      </c>
      <c r="E39" s="2">
        <f>COUNTIF('Answers RR only'!$BB$40:$BB$59,"")</f>
        <v>2</v>
      </c>
      <c r="F39" s="46">
        <f t="shared" si="1"/>
        <v>0.65</v>
      </c>
    </row>
    <row r="40" spans="1:6" ht="21.75">
      <c r="A40" s="113"/>
      <c r="B40" s="52" t="s">
        <v>71</v>
      </c>
      <c r="C40" s="2">
        <f>COUNTIF('Answers RR only'!$BK$40:$BK$59,"Retain")</f>
        <v>13</v>
      </c>
      <c r="D40" s="2">
        <f>COUNTIF('Answers RR only'!$BK$40:$BK$59,"Remove")</f>
        <v>6</v>
      </c>
      <c r="E40" s="2">
        <f>COUNTIF('Answers RR only'!$BK$40:$BK$59,"")</f>
        <v>1</v>
      </c>
      <c r="F40" s="46">
        <f t="shared" si="1"/>
        <v>0.65</v>
      </c>
    </row>
    <row r="41" spans="1:6" ht="13.5">
      <c r="A41" s="113"/>
      <c r="B41" s="52" t="s">
        <v>73</v>
      </c>
      <c r="C41" s="2">
        <f>COUNTIF('Answers RR only'!$BM$40:$BM$59,"Retain")</f>
        <v>13</v>
      </c>
      <c r="D41" s="2">
        <f>COUNTIF('Answers RR only'!$BM$40:$BM$59,"Remove")</f>
        <v>6</v>
      </c>
      <c r="E41" s="2">
        <f>COUNTIF('Answers RR only'!$BM$40:$BM$59,"")</f>
        <v>1</v>
      </c>
      <c r="F41" s="46">
        <f t="shared" si="1"/>
        <v>0.65</v>
      </c>
    </row>
    <row r="42" spans="1:6" ht="13.5">
      <c r="A42" s="113"/>
      <c r="B42" s="84" t="s">
        <v>297</v>
      </c>
      <c r="C42" s="85">
        <f>SUM(C27:C41)</f>
        <v>389</v>
      </c>
      <c r="D42" s="85">
        <f>SUM(D27:D41)</f>
        <v>133</v>
      </c>
      <c r="E42" s="85">
        <f>SUM(E27:E41)</f>
        <v>38</v>
      </c>
      <c r="F42" s="88">
        <f t="shared" si="1"/>
        <v>0.6946428571428571</v>
      </c>
    </row>
    <row r="43" spans="1:6" ht="13.5">
      <c r="A43" s="113"/>
      <c r="B43" s="52" t="s">
        <v>60</v>
      </c>
      <c r="C43" s="2">
        <f>COUNTIF('Answers RR only'!$AZ$40:$AZ$59,"Retain")</f>
        <v>12</v>
      </c>
      <c r="D43" s="2">
        <f>COUNTIF('Answers RR only'!$AZ$40:$AZ$59,"Remove")</f>
        <v>6</v>
      </c>
      <c r="E43" s="2">
        <f>COUNTIF('Answers RR only'!$AZ$40:$AZ$59,"")</f>
        <v>2</v>
      </c>
      <c r="F43" s="46">
        <f t="shared" si="1"/>
        <v>0.6</v>
      </c>
    </row>
    <row r="44" spans="1:6" ht="21.75">
      <c r="A44" s="113"/>
      <c r="B44" s="52" t="s">
        <v>66</v>
      </c>
      <c r="C44" s="2">
        <f>COUNTIF('Answers RR only'!$BF$40:$BF$59,"Retain")</f>
        <v>12</v>
      </c>
      <c r="D44" s="2">
        <f>COUNTIF('Answers RR only'!$BF$40:$BF$59,"Remove")</f>
        <v>6</v>
      </c>
      <c r="E44" s="2">
        <f>COUNTIF('Answers RR only'!$BF$40:$BF$59,"")</f>
        <v>2</v>
      </c>
      <c r="F44" s="46">
        <f t="shared" si="1"/>
        <v>0.6</v>
      </c>
    </row>
    <row r="45" spans="1:6" ht="21.75">
      <c r="A45" s="113"/>
      <c r="B45" s="52" t="s">
        <v>69</v>
      </c>
      <c r="C45" s="2">
        <f>COUNTIF('Answers RR only'!$BI$40:$BI$59,"Retain")</f>
        <v>11</v>
      </c>
      <c r="D45" s="2">
        <f>COUNTIF('Answers RR only'!$BI$40:$BI$59,"Remove")</f>
        <v>7</v>
      </c>
      <c r="E45" s="2">
        <f>COUNTIF('Answers RR only'!$BI$40:$BI$59,"")</f>
        <v>2</v>
      </c>
      <c r="F45" s="46">
        <f t="shared" si="1"/>
        <v>0.55</v>
      </c>
    </row>
    <row r="46" spans="1:6" ht="21.75">
      <c r="A46" s="113"/>
      <c r="B46" s="52" t="s">
        <v>64</v>
      </c>
      <c r="C46" s="2">
        <f>COUNTIF('Answers RR only'!$BD$40:$BD$59,"Retain")</f>
        <v>10</v>
      </c>
      <c r="D46" s="2">
        <f>COUNTIF('Answers RR only'!$BD$40:$BD$59,"Remove")</f>
        <v>9</v>
      </c>
      <c r="E46" s="2">
        <f>COUNTIF('Answers RR only'!$BD$40:$BD$59,"")</f>
        <v>1</v>
      </c>
      <c r="F46" s="46">
        <f t="shared" si="1"/>
        <v>0.5</v>
      </c>
    </row>
    <row r="47" spans="1:6" ht="21.75">
      <c r="A47" s="113"/>
      <c r="B47" s="52" t="s">
        <v>70</v>
      </c>
      <c r="C47" s="2">
        <f>COUNTIF('Answers RR only'!$BJ$40:$BJ$59,"Retain")</f>
        <v>10</v>
      </c>
      <c r="D47" s="2">
        <f>COUNTIF('Answers RR only'!$BJ$40:$BJ$59,"Remove")</f>
        <v>7</v>
      </c>
      <c r="E47" s="2">
        <f>COUNTIF('Answers RR only'!$BJ$40:$BJ$59,"")</f>
        <v>3</v>
      </c>
      <c r="F47" s="46">
        <f t="shared" si="1"/>
        <v>0.5</v>
      </c>
    </row>
    <row r="48" spans="1:6" ht="13.5">
      <c r="A48" s="113"/>
      <c r="B48" s="52" t="s">
        <v>63</v>
      </c>
      <c r="C48" s="2">
        <f>COUNTIF('Answers RR only'!$BC$40:$BC$59,"Retain")</f>
        <v>9</v>
      </c>
      <c r="D48" s="2">
        <f>COUNTIF('Answers RR only'!$BC$40:$BC$59,"Remove")</f>
        <v>10</v>
      </c>
      <c r="E48" s="2">
        <f>COUNTIF('Answers RR only'!$BC$40:$BC$59,"")</f>
        <v>1</v>
      </c>
      <c r="F48" s="46">
        <f t="shared" si="1"/>
        <v>0.45</v>
      </c>
    </row>
    <row r="49" spans="1:6" ht="13.5">
      <c r="A49" s="113"/>
      <c r="B49" s="52" t="s">
        <v>61</v>
      </c>
      <c r="C49" s="2">
        <f>COUNTIF('Answers RR only'!$BA$40:$BA$59,"Retain")</f>
        <v>5</v>
      </c>
      <c r="D49" s="2">
        <f>COUNTIF('Answers RR only'!$BA$40:$BA$59,"Remove")</f>
        <v>14</v>
      </c>
      <c r="E49" s="2">
        <f>COUNTIF('Answers RR only'!$BA$40:$BA$59,"")</f>
        <v>1</v>
      </c>
      <c r="F49" s="46">
        <f t="shared" si="1"/>
        <v>0.25</v>
      </c>
    </row>
    <row r="50" spans="1:6" ht="21.75">
      <c r="A50" s="112" t="s">
        <v>291</v>
      </c>
      <c r="B50" s="87" t="s">
        <v>19</v>
      </c>
      <c r="C50" s="2">
        <f>COUNTIF('Answers RR only'!$P$40:$P$59,"Retain")</f>
        <v>15</v>
      </c>
      <c r="D50" s="2">
        <f>COUNTIF('Answers RR only'!$P$40:$P$59,"Remove")</f>
        <v>4</v>
      </c>
      <c r="E50" s="2">
        <f>COUNTIF('Answers RR only'!$P$40:$P$59,"")</f>
        <v>1</v>
      </c>
      <c r="F50" s="46">
        <f t="shared" si="1"/>
        <v>0.75</v>
      </c>
    </row>
    <row r="51" spans="1:6" ht="13.5">
      <c r="A51" s="113"/>
      <c r="B51" s="87" t="s">
        <v>38</v>
      </c>
      <c r="C51" s="2">
        <f>COUNTIF('Answers RR only'!$AG$40:$AG$59,"Retain")</f>
        <v>15</v>
      </c>
      <c r="D51" s="2">
        <f>COUNTIF('Answers RR only'!$AG$40:$AG$59,"Remove")</f>
        <v>3</v>
      </c>
      <c r="E51" s="2">
        <f>COUNTIF('Answers RR only'!$AG$40:$AG$59,"")</f>
        <v>2</v>
      </c>
      <c r="F51" s="46">
        <f t="shared" si="1"/>
        <v>0.75</v>
      </c>
    </row>
    <row r="52" spans="1:6" ht="21.75">
      <c r="A52" s="113"/>
      <c r="B52" s="87" t="s">
        <v>23</v>
      </c>
      <c r="C52" s="2">
        <f>COUNTIF('Answers RR only'!$T$40:$T$59,"Retain")</f>
        <v>13</v>
      </c>
      <c r="D52" s="2">
        <f>COUNTIF('Answers RR only'!$T$40:$T$59,"Remove")</f>
        <v>6</v>
      </c>
      <c r="E52" s="2">
        <f>COUNTIF('Answers RR only'!$T$40:$T$59,"")</f>
        <v>1</v>
      </c>
      <c r="F52" s="46">
        <f t="shared" si="1"/>
        <v>0.65</v>
      </c>
    </row>
    <row r="53" spans="1:6" ht="21.75">
      <c r="A53" s="113"/>
      <c r="B53" s="87" t="s">
        <v>24</v>
      </c>
      <c r="C53" s="2">
        <f>COUNTIF('Answers RR only'!$U$40:$U$59,"Retain")</f>
        <v>13</v>
      </c>
      <c r="D53" s="2">
        <f>COUNTIF('Answers RR only'!$U$40:$U$59,"Remove")</f>
        <v>6</v>
      </c>
      <c r="E53" s="2">
        <f>COUNTIF('Answers RR only'!$U$40:$U$59,"")</f>
        <v>1</v>
      </c>
      <c r="F53" s="46">
        <f t="shared" si="1"/>
        <v>0.65</v>
      </c>
    </row>
    <row r="54" spans="1:6" ht="13.5">
      <c r="A54" s="113"/>
      <c r="B54" s="87" t="s">
        <v>34</v>
      </c>
      <c r="C54" s="2">
        <f>COUNTIF('Answers RR only'!$AC$40:$AC$59,"Retain")</f>
        <v>13</v>
      </c>
      <c r="D54" s="2">
        <f>COUNTIF('Answers RR only'!$AC$40:$AC$59,"Remove")</f>
        <v>6</v>
      </c>
      <c r="E54" s="2">
        <f>COUNTIF('Answers RR only'!$AC$40:$AC$59,"")</f>
        <v>1</v>
      </c>
      <c r="F54" s="46">
        <f t="shared" si="1"/>
        <v>0.65</v>
      </c>
    </row>
    <row r="55" spans="1:6" ht="13.5">
      <c r="A55" s="113"/>
      <c r="B55" s="52" t="s">
        <v>27</v>
      </c>
      <c r="C55" s="2">
        <f>COUNTIF('Answers RR only'!$X$40:$X$59,"Retain")</f>
        <v>12</v>
      </c>
      <c r="D55" s="2">
        <f>COUNTIF('Answers RR only'!$X$40:$X$59,"Remove")</f>
        <v>6</v>
      </c>
      <c r="E55" s="2">
        <f>COUNTIF('Answers RR only'!$X$40:$X$59,"")</f>
        <v>2</v>
      </c>
      <c r="F55" s="46">
        <f t="shared" si="1"/>
        <v>0.6</v>
      </c>
    </row>
    <row r="56" spans="1:6" ht="21.75">
      <c r="A56" s="113"/>
      <c r="B56" s="52" t="s">
        <v>37</v>
      </c>
      <c r="C56" s="2">
        <f>COUNTIF('Answers RR only'!$AF$40:$AF$59,"Retain")</f>
        <v>12</v>
      </c>
      <c r="D56" s="2">
        <f>COUNTIF('Answers RR only'!$AF$40:$AF$59,"Remove")</f>
        <v>6</v>
      </c>
      <c r="E56" s="2">
        <f>COUNTIF('Answers RR only'!$AF$40:$AF$59,"")</f>
        <v>2</v>
      </c>
      <c r="F56" s="46">
        <f t="shared" si="1"/>
        <v>0.6</v>
      </c>
    </row>
    <row r="57" spans="1:6" ht="13.5">
      <c r="A57" s="113"/>
      <c r="B57" s="52" t="s">
        <v>28</v>
      </c>
      <c r="C57" s="2">
        <f>COUNTIF('Answers RR only'!$Y$40:$Y$59,"Retain")</f>
        <v>11</v>
      </c>
      <c r="D57" s="2">
        <f>COUNTIF('Answers RR only'!$Y$40:$Y$59,"Remove")</f>
        <v>8</v>
      </c>
      <c r="E57" s="2">
        <f>COUNTIF('Answers RR only'!$Y$40:$Y$59,"")</f>
        <v>1</v>
      </c>
      <c r="F57" s="46">
        <f t="shared" si="1"/>
        <v>0.55</v>
      </c>
    </row>
    <row r="58" spans="1:6" ht="21.75">
      <c r="A58" s="113"/>
      <c r="B58" s="52" t="s">
        <v>29</v>
      </c>
      <c r="C58" s="2">
        <f>COUNTIF('Answers RR only'!$Z$40:$Z$59,"Retain")</f>
        <v>11</v>
      </c>
      <c r="D58" s="2">
        <f>COUNTIF('Answers RR only'!$Z$40:$Z$59,"Remove")</f>
        <v>7</v>
      </c>
      <c r="E58" s="2">
        <f>COUNTIF('Answers RR only'!$Z$40:$Z$59,"")</f>
        <v>2</v>
      </c>
      <c r="F58" s="46">
        <f t="shared" si="1"/>
        <v>0.55</v>
      </c>
    </row>
    <row r="59" spans="1:6" ht="21.75">
      <c r="A59" s="113"/>
      <c r="B59" s="52" t="s">
        <v>30</v>
      </c>
      <c r="C59" s="2">
        <f>COUNTIF('Answers RR only'!$AA$40:$AA$59,"Retain")</f>
        <v>11</v>
      </c>
      <c r="D59" s="2">
        <f>COUNTIF('Answers RR only'!$AA$40:$AA$59,"Remove")</f>
        <v>8</v>
      </c>
      <c r="E59" s="2">
        <f>COUNTIF('Answers RR only'!$AA$40:$AA$59,"")</f>
        <v>1</v>
      </c>
      <c r="F59" s="46">
        <f t="shared" si="1"/>
        <v>0.55</v>
      </c>
    </row>
    <row r="60" spans="1:6" ht="21.75">
      <c r="A60" s="113"/>
      <c r="B60" s="52" t="s">
        <v>36</v>
      </c>
      <c r="C60" s="2">
        <f>COUNTIF('Answers RR only'!$AE$40:$AE$59,"Retain")</f>
        <v>11</v>
      </c>
      <c r="D60" s="2">
        <f>COUNTIF('Answers RR only'!$AE$40:$AE$59,"Remove")</f>
        <v>8</v>
      </c>
      <c r="E60" s="2">
        <f>COUNTIF('Answers RR only'!$AE$40:$AE$59,"")</f>
        <v>1</v>
      </c>
      <c r="F60" s="46">
        <f t="shared" si="1"/>
        <v>0.55</v>
      </c>
    </row>
    <row r="61" spans="1:6" ht="13.5">
      <c r="A61" s="113"/>
      <c r="B61" s="84" t="s">
        <v>297</v>
      </c>
      <c r="C61" s="85">
        <f>SUM(C42:C60)</f>
        <v>595</v>
      </c>
      <c r="D61" s="85">
        <f>SUM(D42:D60)</f>
        <v>260</v>
      </c>
      <c r="E61" s="85">
        <f>SUM(E42:E60)</f>
        <v>65</v>
      </c>
      <c r="F61" s="88">
        <f t="shared" si="1"/>
        <v>0.6467391304347826</v>
      </c>
    </row>
    <row r="62" spans="1:6" ht="21.75">
      <c r="A62" s="113"/>
      <c r="B62" s="52" t="s">
        <v>25</v>
      </c>
      <c r="C62" s="2">
        <f>COUNTIF('Answers RR only'!$V$40:$V$59,"Retain")</f>
        <v>10</v>
      </c>
      <c r="D62" s="2">
        <f>COUNTIF('Answers RR only'!$V$40:$V$59,"Remove")</f>
        <v>8</v>
      </c>
      <c r="E62" s="2">
        <f>COUNTIF('Answers RR only'!$V$40:$V$59,"")</f>
        <v>2</v>
      </c>
      <c r="F62" s="46">
        <f t="shared" si="1"/>
        <v>0.5</v>
      </c>
    </row>
    <row r="63" spans="1:6" ht="21.75">
      <c r="A63" s="113"/>
      <c r="B63" s="52" t="s">
        <v>31</v>
      </c>
      <c r="C63" s="2">
        <f>COUNTIF('Answers RR only'!$AB$40:$AB$59,"Retain")</f>
        <v>10</v>
      </c>
      <c r="D63" s="2">
        <f>COUNTIF('Answers RR only'!$AB$40:$AB$59,"Remove")</f>
        <v>8</v>
      </c>
      <c r="E63" s="2">
        <f>COUNTIF('Answers RR only'!$AB$40:$AB$59,"")</f>
        <v>2</v>
      </c>
      <c r="F63" s="46">
        <f t="shared" si="1"/>
        <v>0.5</v>
      </c>
    </row>
    <row r="64" spans="1:6" ht="21.75">
      <c r="A64" s="113"/>
      <c r="B64" s="52" t="s">
        <v>26</v>
      </c>
      <c r="C64" s="2">
        <f>COUNTIF('Answers RR only'!$W$40:$W$59,"Retain")</f>
        <v>9</v>
      </c>
      <c r="D64" s="2">
        <f>COUNTIF('Answers RR only'!$W$40:$W$59,"Remove")</f>
        <v>6</v>
      </c>
      <c r="E64" s="2">
        <f>COUNTIF('Answers RR only'!$W$40:$W$59,"")</f>
        <v>5</v>
      </c>
      <c r="F64" s="46">
        <f t="shared" si="1"/>
        <v>0.45</v>
      </c>
    </row>
    <row r="65" spans="1:6" ht="13.5">
      <c r="A65" s="113"/>
      <c r="B65" s="52" t="s">
        <v>35</v>
      </c>
      <c r="C65" s="2">
        <f>COUNTIF('Answers RR only'!$AD$40:$AD$59,"Retain")</f>
        <v>9</v>
      </c>
      <c r="D65" s="2">
        <f>COUNTIF('Answers RR only'!$AD$40:$AD$59,"Remove")</f>
        <v>10</v>
      </c>
      <c r="E65" s="2">
        <f>COUNTIF('Answers RR only'!$AD$40:$AD$59,"")</f>
        <v>1</v>
      </c>
      <c r="F65" s="46">
        <f t="shared" si="1"/>
        <v>0.45</v>
      </c>
    </row>
    <row r="66" spans="1:6" ht="21.75">
      <c r="A66" s="113"/>
      <c r="B66" s="52" t="s">
        <v>39</v>
      </c>
      <c r="C66" s="2">
        <f>COUNTIF('Answers RR only'!$AH$40:$AH$59,"Retain")</f>
        <v>9</v>
      </c>
      <c r="D66" s="2">
        <f>COUNTIF('Answers RR only'!$AH$40:$AH$59,"Remove")</f>
        <v>8</v>
      </c>
      <c r="E66" s="2">
        <f>COUNTIF('Answers RR only'!$AH$40:$AH$59,"")</f>
        <v>3</v>
      </c>
      <c r="F66" s="46">
        <f>C66/SUM(C66:E66)</f>
        <v>0.45</v>
      </c>
    </row>
    <row r="67" spans="1:6" ht="13.5">
      <c r="A67" s="113"/>
      <c r="B67" s="52" t="s">
        <v>21</v>
      </c>
      <c r="C67" s="2">
        <f>COUNTIF('Answers RR only'!$R$40:$R$59,"Retain")</f>
        <v>8</v>
      </c>
      <c r="D67" s="2">
        <f>COUNTIF('Answers RR only'!$R$40:$R$59,"Remove")</f>
        <v>11</v>
      </c>
      <c r="E67" s="2">
        <f>COUNTIF('Answers RR only'!$R$40:$R$59,"")</f>
        <v>1</v>
      </c>
      <c r="F67" s="46">
        <f>C67/SUM(C67:E67)</f>
        <v>0.4</v>
      </c>
    </row>
    <row r="68" spans="1:6" ht="13.5">
      <c r="A68" s="113"/>
      <c r="B68" s="52" t="s">
        <v>22</v>
      </c>
      <c r="C68" s="2">
        <f>COUNTIF('Answers RR only'!$S$40:$S$59,"Retain")</f>
        <v>8</v>
      </c>
      <c r="D68" s="2">
        <f>COUNTIF('Answers RR only'!$S$40:$S$59,"Remove")</f>
        <v>11</v>
      </c>
      <c r="E68" s="2">
        <f>COUNTIF('Answers RR only'!$S$40:$S$59,"")</f>
        <v>1</v>
      </c>
      <c r="F68" s="46">
        <f>C68/SUM(C68:E68)</f>
        <v>0.4</v>
      </c>
    </row>
    <row r="69" spans="1:6" ht="13.5">
      <c r="A69" s="113"/>
      <c r="B69" s="52" t="s">
        <v>20</v>
      </c>
      <c r="C69" s="2">
        <f>COUNTIF('Answers RR only'!$Q$40:$Q$59,"Retain")</f>
        <v>6</v>
      </c>
      <c r="D69" s="2">
        <f>COUNTIF('Answers RR only'!$Q$40:$Q$59,"Remove")</f>
        <v>12</v>
      </c>
      <c r="E69" s="2">
        <f>COUNTIF('Answers RR only'!$Q$40:$Q$59,"")</f>
        <v>2</v>
      </c>
      <c r="F69" s="46">
        <f>C69/SUM(C69:E69)</f>
        <v>0.3</v>
      </c>
    </row>
  </sheetData>
  <sheetProtection/>
  <mergeCells count="4">
    <mergeCell ref="A2:A19"/>
    <mergeCell ref="A20:A33"/>
    <mergeCell ref="A34:A49"/>
    <mergeCell ref="A50:A6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K68"/>
  <sheetViews>
    <sheetView zoomScale="75" zoomScaleNormal="75" zoomScalePageLayoutView="0" workbookViewId="0" topLeftCell="A40">
      <selection activeCell="B53" sqref="B53"/>
    </sheetView>
  </sheetViews>
  <sheetFormatPr defaultColWidth="8.8515625" defaultRowHeight="12.75"/>
  <cols>
    <col min="1" max="1" width="15.7109375" style="50" customWidth="1"/>
    <col min="2" max="2" width="59.00390625" style="51" customWidth="1"/>
    <col min="3" max="5" width="8.7109375" style="2" customWidth="1"/>
    <col min="6" max="6" width="8.7109375" style="46" customWidth="1"/>
    <col min="7" max="9" width="8.7109375" style="2" customWidth="1"/>
    <col min="10" max="10" width="8.7109375" style="46" customWidth="1"/>
    <col min="11" max="31" width="8.7109375" style="2" customWidth="1"/>
    <col min="32" max="34" width="8.7109375" style="1" customWidth="1"/>
    <col min="35" max="36" width="10.00390625" style="1" customWidth="1"/>
    <col min="37" max="37" width="8.8515625" style="79" customWidth="1"/>
    <col min="38" max="16384" width="8.8515625" style="1" customWidth="1"/>
  </cols>
  <sheetData>
    <row r="1" spans="1:37" ht="13.5">
      <c r="A1" s="115" t="s">
        <v>292</v>
      </c>
      <c r="B1" s="87" t="s">
        <v>48</v>
      </c>
      <c r="C1" s="2">
        <f>COUNTIF('Answers RR only'!$AP$3:$AP$16,"Retain")</f>
        <v>13</v>
      </c>
      <c r="D1" s="2">
        <f>COUNTIF('Answers RR only'!$AP$3:$AP$16,"Remove")</f>
        <v>1</v>
      </c>
      <c r="E1" s="2">
        <f>COUNTIF('Answers RR only'!$AP$3:$AP$16,"")</f>
        <v>0</v>
      </c>
      <c r="F1" s="46">
        <f aca="true" t="shared" si="0" ref="F1:F32">C1/(SUM(C1:E1))</f>
        <v>0.9285714285714286</v>
      </c>
      <c r="G1" s="2">
        <f>COUNTIF('Answers RR only'!$AP$17:$AP$31,"Retain")</f>
        <v>14</v>
      </c>
      <c r="H1" s="2">
        <f>COUNTIF('Answers RR only'!$AP$17:$AP$31,"Remove")</f>
        <v>0</v>
      </c>
      <c r="I1" s="2">
        <f>COUNTIF('Answers RR only'!$AP$17:$AP$31,"")</f>
        <v>1</v>
      </c>
      <c r="J1" s="46">
        <f aca="true" t="shared" si="1" ref="J1:J32">G1/SUM(G1:I1)</f>
        <v>0.9333333333333333</v>
      </c>
      <c r="K1" s="2">
        <f>COUNTIF('Answers RR only'!$AP$32:$AP$39,"Retain")</f>
        <v>7</v>
      </c>
      <c r="L1" s="2">
        <f>COUNTIF('Answers RR only'!$AP$32:$AP$39,"Remove")</f>
        <v>0</v>
      </c>
      <c r="M1" s="2">
        <f>COUNTIF('Answers RR only'!$AP$32:$AP$39,"")</f>
        <v>1</v>
      </c>
      <c r="N1" s="46">
        <f aca="true" t="shared" si="2" ref="N1:N32">K1/SUM(K1:M1)</f>
        <v>0.875</v>
      </c>
      <c r="O1" s="2">
        <f>COUNTIF('Answers RR only'!$AP$40:$AP$59,"Retain")</f>
        <v>19</v>
      </c>
      <c r="P1" s="2">
        <f>COUNTIF('Answers RR only'!$AP$40:$AP$59,"Remove")</f>
        <v>0</v>
      </c>
      <c r="Q1" s="2">
        <f>COUNTIF('Answers RR only'!$AP$40:$AP$59,"")</f>
        <v>1</v>
      </c>
      <c r="R1" s="46">
        <f aca="true" t="shared" si="3" ref="R1:R32">O1/SUM(O1:Q1)</f>
        <v>0.95</v>
      </c>
      <c r="S1" s="2">
        <f>COUNTIF('Answers RR only'!$AP$60:$AP$61,"Retain")</f>
        <v>2</v>
      </c>
      <c r="T1" s="2">
        <f>COUNTIF('Answers RR only'!$AP$60:$AP$61,"Remove")</f>
        <v>0</v>
      </c>
      <c r="U1" s="2">
        <f>COUNTIF('Answers RR only'!$AP$60:$AP$61,"")</f>
        <v>0</v>
      </c>
      <c r="V1" s="46">
        <f aca="true" t="shared" si="4" ref="V1:V32">S1/SUM(S1:U1)</f>
        <v>1</v>
      </c>
      <c r="W1" s="2">
        <f>COUNTIF('Answers RR only'!$AP$62:$AP$66,"Retain")</f>
        <v>5</v>
      </c>
      <c r="X1" s="2">
        <f>COUNTIF('Answers RR only'!$AP$62:$AP$66,"Remove")</f>
        <v>0</v>
      </c>
      <c r="Y1" s="2">
        <f>COUNTIF('Answers RR only'!$AP$62:$AP$66,"")</f>
        <v>0</v>
      </c>
      <c r="Z1" s="46">
        <f aca="true" t="shared" si="5" ref="Z1:Z32">W1/SUM(W1:Y1)</f>
        <v>1</v>
      </c>
      <c r="AA1" s="2">
        <f>COUNTIF('Answers RR only'!$AP$67:$AP$70,"Retain")</f>
        <v>4</v>
      </c>
      <c r="AB1" s="2">
        <f>COUNTIF('Answers RR only'!$AP$67:$AP$70,"Remove")</f>
        <v>0</v>
      </c>
      <c r="AC1" s="2">
        <f>COUNTIF('Answers RR only'!$AP$67:$AP$70,"")</f>
        <v>0</v>
      </c>
      <c r="AD1" s="46">
        <f aca="true" t="shared" si="6" ref="AD1:AD32">AA1/SUM(AA1:AC1)</f>
        <v>1</v>
      </c>
      <c r="AE1" s="2">
        <f>COUNTIF('Answers RR only'!$AP$71:$AP$72,"Retain")</f>
        <v>2</v>
      </c>
      <c r="AF1" s="2">
        <f>COUNTIF('Answers RR only'!$AP$71:$AP$72,"Remove")</f>
        <v>0</v>
      </c>
      <c r="AG1" s="2">
        <f>COUNTIF('Answers RR only'!$AP$71:$AP$72,"")</f>
        <v>0</v>
      </c>
      <c r="AH1" s="79">
        <f aca="true" t="shared" si="7" ref="AH1:AH32">AE1/SUM(AE1:AG1)</f>
        <v>1</v>
      </c>
      <c r="AI1" s="1">
        <f aca="true" t="shared" si="8" ref="AI1:AI32">SUM(C1,G1,K1,O1,S1,W1,AA1,AE1)</f>
        <v>66</v>
      </c>
      <c r="AJ1" s="1">
        <f aca="true" t="shared" si="9" ref="AJ1:AJ32">SUM(D1,H1,L1,P1,T1,X1,AB1,AF1)+SUM(E1,I1,M1,Q1,U1,Y1,AC1,AG1)</f>
        <v>4</v>
      </c>
      <c r="AK1" s="79">
        <f aca="true" t="shared" si="10" ref="AK1:AK32">AI1/(AI1+AJ1)</f>
        <v>0.9428571428571428</v>
      </c>
    </row>
    <row r="2" spans="1:37" ht="21.75">
      <c r="A2" s="116"/>
      <c r="B2" s="87" t="s">
        <v>56</v>
      </c>
      <c r="C2" s="2">
        <f>COUNTIF('Answers RR only'!$AW$3:$AW$16,"Retain")</f>
        <v>13</v>
      </c>
      <c r="D2" s="2">
        <f>COUNTIF('Answers RR only'!$AW$3:$AW$16,"Remove")</f>
        <v>1</v>
      </c>
      <c r="E2" s="2">
        <f>COUNTIF('Answers RR only'!$AW$3:$AW$16,"")</f>
        <v>0</v>
      </c>
      <c r="F2" s="46">
        <f t="shared" si="0"/>
        <v>0.9285714285714286</v>
      </c>
      <c r="G2" s="2">
        <f>COUNTIF('Answers RR only'!$AW$17:$AW$31,"Retain")</f>
        <v>13</v>
      </c>
      <c r="H2" s="2">
        <f>COUNTIF('Answers RR only'!$AW$17:$AW$31,"Remove")</f>
        <v>1</v>
      </c>
      <c r="I2" s="2">
        <f>COUNTIF('Answers RR only'!$AW$17:$AW$31,"")</f>
        <v>1</v>
      </c>
      <c r="J2" s="46">
        <f t="shared" si="1"/>
        <v>0.8666666666666667</v>
      </c>
      <c r="K2" s="2">
        <f>COUNTIF('Answers RR only'!$AW$32:$AW$39,"Retain")</f>
        <v>6</v>
      </c>
      <c r="L2" s="2">
        <f>COUNTIF('Answers RR only'!$AW$32:$AW$39,"Remove")</f>
        <v>1</v>
      </c>
      <c r="M2" s="2">
        <f>COUNTIF('Answers RR only'!$AW$32:$AW$39,"")</f>
        <v>1</v>
      </c>
      <c r="N2" s="46">
        <f t="shared" si="2"/>
        <v>0.75</v>
      </c>
      <c r="O2" s="2">
        <f>COUNTIF('Answers RR only'!$AW$40:$AW$59,"Retain")</f>
        <v>19</v>
      </c>
      <c r="P2" s="2">
        <f>COUNTIF('Answers RR only'!$AW$40:$AW$59,"Remove")</f>
        <v>0</v>
      </c>
      <c r="Q2" s="2">
        <f>COUNTIF('Answers RR only'!$AW$40:$AW$59,"")</f>
        <v>1</v>
      </c>
      <c r="R2" s="46">
        <f t="shared" si="3"/>
        <v>0.95</v>
      </c>
      <c r="S2" s="2">
        <f>COUNTIF('Answers RR only'!$AW$60:$AW$61,"Retain")</f>
        <v>2</v>
      </c>
      <c r="T2" s="2">
        <f>COUNTIF('Answers RR only'!$AW$60:$AW$61,"Remove")</f>
        <v>0</v>
      </c>
      <c r="U2" s="2">
        <f>COUNTIF('Answers RR only'!$AW$60:$AW$61,"")</f>
        <v>0</v>
      </c>
      <c r="V2" s="46">
        <f t="shared" si="4"/>
        <v>1</v>
      </c>
      <c r="W2" s="2">
        <f>COUNTIF('Answers RR only'!$AW$62:$AW$66,"Retain")</f>
        <v>4</v>
      </c>
      <c r="X2" s="2">
        <f>COUNTIF('Answers RR only'!$AW$62:$AW$66,"Remove")</f>
        <v>0</v>
      </c>
      <c r="Y2" s="2">
        <f>COUNTIF('Answers RR only'!$AW$62:$AW$66,"")</f>
        <v>1</v>
      </c>
      <c r="Z2" s="46">
        <f t="shared" si="5"/>
        <v>0.8</v>
      </c>
      <c r="AA2" s="2">
        <f>COUNTIF('Answers RR only'!$AW$67:$AW$70,"Retain")</f>
        <v>4</v>
      </c>
      <c r="AB2" s="2">
        <f>COUNTIF('Answers RR only'!$AW$67:$AW$70,"Remove")</f>
        <v>0</v>
      </c>
      <c r="AC2" s="2">
        <f>COUNTIF('Answers RR only'!$AW$67:$AW$70,"")</f>
        <v>0</v>
      </c>
      <c r="AD2" s="46">
        <f t="shared" si="6"/>
        <v>1</v>
      </c>
      <c r="AE2" s="2">
        <f>COUNTIF('Answers RR only'!$AW$71:$AW$72,"Retain")</f>
        <v>2</v>
      </c>
      <c r="AF2" s="2">
        <f>COUNTIF('Answers RR only'!$AW$71:$AW$72,"Remove")</f>
        <v>0</v>
      </c>
      <c r="AG2" s="2">
        <f>COUNTIF('Answers RR only'!$AW$71:$AW$72,"")</f>
        <v>0</v>
      </c>
      <c r="AH2" s="79">
        <f t="shared" si="7"/>
        <v>1</v>
      </c>
      <c r="AI2" s="1">
        <f t="shared" si="8"/>
        <v>63</v>
      </c>
      <c r="AJ2" s="1">
        <f t="shared" si="9"/>
        <v>7</v>
      </c>
      <c r="AK2" s="79">
        <f t="shared" si="10"/>
        <v>0.9</v>
      </c>
    </row>
    <row r="3" spans="1:37" ht="21.75">
      <c r="A3" s="116"/>
      <c r="B3" s="87" t="s">
        <v>43</v>
      </c>
      <c r="C3" s="2">
        <f>COUNTIF('Answers RR only'!$AK$3:$AK$16,"Retain")</f>
        <v>13</v>
      </c>
      <c r="D3" s="2">
        <f>COUNTIF('Answers RR only'!$AK$3:$AK$16,"Remove")</f>
        <v>1</v>
      </c>
      <c r="E3" s="2">
        <f>COUNTIF('Answers RR only'!$AK$3:$AK$16,"")</f>
        <v>0</v>
      </c>
      <c r="F3" s="46">
        <f t="shared" si="0"/>
        <v>0.9285714285714286</v>
      </c>
      <c r="G3" s="2">
        <f>COUNTIF('Answers RR only'!$AK$17:$AK$31,"Retain")</f>
        <v>13</v>
      </c>
      <c r="H3" s="2">
        <f>COUNTIF('Answers RR only'!$AK$17:$AK$31,"Remove")</f>
        <v>1</v>
      </c>
      <c r="I3" s="2">
        <f>COUNTIF('Answers RR only'!$AK$17:$AK$31,"")</f>
        <v>1</v>
      </c>
      <c r="J3" s="46">
        <f t="shared" si="1"/>
        <v>0.8666666666666667</v>
      </c>
      <c r="K3" s="2">
        <f>COUNTIF('Answers RR only'!$AK$32:$AK$39,"Retain")</f>
        <v>7</v>
      </c>
      <c r="L3" s="2">
        <f>COUNTIF('Answers RR only'!$AK$32:$AK$39,"Remove")</f>
        <v>0</v>
      </c>
      <c r="M3" s="2">
        <f>COUNTIF('Answers RR only'!$AK$32:$AK$39,"")</f>
        <v>1</v>
      </c>
      <c r="N3" s="46">
        <f t="shared" si="2"/>
        <v>0.875</v>
      </c>
      <c r="O3" s="2">
        <f>COUNTIF('Answers RR only'!$AK$40:$AK$59,"Retain")</f>
        <v>17</v>
      </c>
      <c r="P3" s="2">
        <f>COUNTIF('Answers RR only'!$AK$40:$AK$59,"Remove")</f>
        <v>1</v>
      </c>
      <c r="Q3" s="2">
        <f>COUNTIF('Answers RR only'!$AK$40:$AK$59,"")</f>
        <v>2</v>
      </c>
      <c r="R3" s="46">
        <f t="shared" si="3"/>
        <v>0.85</v>
      </c>
      <c r="S3" s="2">
        <f>COUNTIF('Answers RR only'!$AK$60:$AK$61,"Retain")</f>
        <v>2</v>
      </c>
      <c r="T3" s="2">
        <f>COUNTIF('Answers RR only'!$AK$60:$AK$61,"Remove")</f>
        <v>0</v>
      </c>
      <c r="U3" s="2">
        <f>COUNTIF('Answers RR only'!$AK$60:$AK$61,"")</f>
        <v>0</v>
      </c>
      <c r="V3" s="46">
        <f t="shared" si="4"/>
        <v>1</v>
      </c>
      <c r="W3" s="2">
        <f>COUNTIF('Answers RR only'!$AK$62:$AK$66,"Retain")</f>
        <v>4</v>
      </c>
      <c r="X3" s="2">
        <f>COUNTIF('Answers RR only'!$AK$62:$AK$66,"Remove")</f>
        <v>1</v>
      </c>
      <c r="Y3" s="2">
        <f>COUNTIF('Answers RR only'!$AK$62:$AK$66,"")</f>
        <v>0</v>
      </c>
      <c r="Z3" s="46">
        <f t="shared" si="5"/>
        <v>0.8</v>
      </c>
      <c r="AA3" s="2">
        <f>COUNTIF('Answers RR only'!$AK$67:$AK$70,"Retain")</f>
        <v>4</v>
      </c>
      <c r="AB3" s="2">
        <f>COUNTIF('Answers RR only'!$AK$67:$AK$70,"Remove")</f>
        <v>0</v>
      </c>
      <c r="AC3" s="2">
        <f>COUNTIF('Answers RR only'!$AK$67:$AK$70,"")</f>
        <v>0</v>
      </c>
      <c r="AD3" s="46">
        <f t="shared" si="6"/>
        <v>1</v>
      </c>
      <c r="AE3" s="2">
        <f>COUNTIF('Answers RR only'!$AK$71:$AK$72,"Retain")</f>
        <v>2</v>
      </c>
      <c r="AF3" s="2">
        <f>COUNTIF('Answers RR only'!$AK$71:$AK$72,"Remove")</f>
        <v>0</v>
      </c>
      <c r="AG3" s="2">
        <f>COUNTIF('Answers RR only'!$AK$71:$AK$72,"")</f>
        <v>0</v>
      </c>
      <c r="AH3" s="79">
        <f t="shared" si="7"/>
        <v>1</v>
      </c>
      <c r="AI3" s="1">
        <f t="shared" si="8"/>
        <v>62</v>
      </c>
      <c r="AJ3" s="1">
        <f t="shared" si="9"/>
        <v>8</v>
      </c>
      <c r="AK3" s="79">
        <f t="shared" si="10"/>
        <v>0.8857142857142857</v>
      </c>
    </row>
    <row r="4" spans="1:37" ht="13.5">
      <c r="A4" s="116"/>
      <c r="B4" s="52" t="s">
        <v>44</v>
      </c>
      <c r="C4" s="2">
        <f>COUNTIF('Answers RR only'!$AL$3:$AL$16,"Retain")</f>
        <v>12</v>
      </c>
      <c r="D4" s="2">
        <f>COUNTIF('Answers RR only'!$AL$3:$AL$16,"Remove")</f>
        <v>2</v>
      </c>
      <c r="E4" s="2">
        <f>COUNTIF('Answers RR only'!$AL$3:$AL$16,"")</f>
        <v>0</v>
      </c>
      <c r="F4" s="46">
        <f t="shared" si="0"/>
        <v>0.8571428571428571</v>
      </c>
      <c r="G4" s="2">
        <f>COUNTIF('Answers RR only'!$AL$17:$AL$31,"Retain")</f>
        <v>12</v>
      </c>
      <c r="H4" s="2">
        <f>COUNTIF('Answers RR only'!$AL$17:$AL$31,"Remove")</f>
        <v>2</v>
      </c>
      <c r="I4" s="2">
        <f>COUNTIF('Answers RR only'!$AL$17:$AL$31,"")</f>
        <v>1</v>
      </c>
      <c r="J4" s="46">
        <f t="shared" si="1"/>
        <v>0.8</v>
      </c>
      <c r="K4" s="2">
        <f>COUNTIF('Answers RR only'!$AL$32:$AL$39,"Retain")</f>
        <v>7</v>
      </c>
      <c r="L4" s="2">
        <f>COUNTIF('Answers RR only'!$AL$32:$AL$39,"Remove")</f>
        <v>0</v>
      </c>
      <c r="M4" s="2">
        <f>COUNTIF('Answers RR only'!$AL$32:$AL$39,"")</f>
        <v>1</v>
      </c>
      <c r="N4" s="46">
        <f t="shared" si="2"/>
        <v>0.875</v>
      </c>
      <c r="O4" s="2">
        <f>COUNTIF('Answers RR only'!$AL$40:$AL$59,"Retain")</f>
        <v>18</v>
      </c>
      <c r="P4" s="2">
        <f>COUNTIF('Answers RR only'!$AL$40:$AL$59,"Remove")</f>
        <v>1</v>
      </c>
      <c r="Q4" s="2">
        <f>COUNTIF('Answers RR only'!$AL$40:$AL$59,"")</f>
        <v>1</v>
      </c>
      <c r="R4" s="46">
        <f t="shared" si="3"/>
        <v>0.9</v>
      </c>
      <c r="S4" s="2">
        <f>COUNTIF('Answers RR only'!$AL$60:$AL$61,"Retain")</f>
        <v>2</v>
      </c>
      <c r="T4" s="2">
        <f>COUNTIF('Answers RR only'!$AL$60:$AL$61,"Remove")</f>
        <v>0</v>
      </c>
      <c r="U4" s="2">
        <f>COUNTIF('Answers RR only'!$AL$60:$AL$61,"")</f>
        <v>0</v>
      </c>
      <c r="V4" s="46">
        <f t="shared" si="4"/>
        <v>1</v>
      </c>
      <c r="W4" s="2">
        <f>COUNTIF('Answers RR only'!$AL$62:$AL$66,"Retain")</f>
        <v>4</v>
      </c>
      <c r="X4" s="2">
        <f>COUNTIF('Answers RR only'!$AL$62:$AL$66,"Remove")</f>
        <v>1</v>
      </c>
      <c r="Y4" s="2">
        <f>COUNTIF('Answers RR only'!$AL$62:$AL$66,"")</f>
        <v>0</v>
      </c>
      <c r="Z4" s="46">
        <f t="shared" si="5"/>
        <v>0.8</v>
      </c>
      <c r="AA4" s="2">
        <f>COUNTIF('Answers RR only'!$AL$67:$AL$70,"Retain")</f>
        <v>4</v>
      </c>
      <c r="AB4" s="2">
        <f>COUNTIF('Answers RR only'!$AL$67:$AL$70,"Remove")</f>
        <v>0</v>
      </c>
      <c r="AC4" s="2">
        <f>COUNTIF('Answers RR only'!$AL$67:$AL$70,"")</f>
        <v>0</v>
      </c>
      <c r="AD4" s="46">
        <f t="shared" si="6"/>
        <v>1</v>
      </c>
      <c r="AE4" s="2">
        <f>COUNTIF('Answers RR only'!$AL$71:$AL$72,"Retain")</f>
        <v>2</v>
      </c>
      <c r="AF4" s="2">
        <f>COUNTIF('Answers RR only'!$AL$71:$AL$72,"Remove")</f>
        <v>0</v>
      </c>
      <c r="AG4" s="2">
        <f>COUNTIF('Answers RR only'!$AL$71:$AL$72,"")</f>
        <v>0</v>
      </c>
      <c r="AH4" s="79">
        <f t="shared" si="7"/>
        <v>1</v>
      </c>
      <c r="AI4" s="1">
        <f t="shared" si="8"/>
        <v>61</v>
      </c>
      <c r="AJ4" s="1">
        <f t="shared" si="9"/>
        <v>9</v>
      </c>
      <c r="AK4" s="79">
        <f t="shared" si="10"/>
        <v>0.8714285714285714</v>
      </c>
    </row>
    <row r="5" spans="1:37" ht="21.75">
      <c r="A5" s="116"/>
      <c r="B5" s="52" t="s">
        <v>50</v>
      </c>
      <c r="C5" s="2">
        <f>COUNTIF('Answers RR only'!$AR$3:$AR$16,"Retain")</f>
        <v>11</v>
      </c>
      <c r="D5" s="2">
        <f>COUNTIF('Answers RR only'!$AR$3:$AR$16,"Remove")</f>
        <v>3</v>
      </c>
      <c r="E5" s="2">
        <f>COUNTIF('Answers RR only'!$AR$3:$AR$16,"")</f>
        <v>0</v>
      </c>
      <c r="F5" s="46">
        <f t="shared" si="0"/>
        <v>0.7857142857142857</v>
      </c>
      <c r="G5" s="2">
        <f>COUNTIF('Answers RR only'!$AR$17:$AR$31,"Retain")</f>
        <v>14</v>
      </c>
      <c r="H5" s="2">
        <f>COUNTIF('Answers RR only'!$AR$17:$AR$31,"Remove")</f>
        <v>0</v>
      </c>
      <c r="I5" s="2">
        <f>COUNTIF('Answers RR only'!$AR$17:$AR$31,"")</f>
        <v>1</v>
      </c>
      <c r="J5" s="46">
        <f t="shared" si="1"/>
        <v>0.9333333333333333</v>
      </c>
      <c r="K5" s="2">
        <f>COUNTIF('Answers RR only'!$AR$32:$AR$39,"Retain")</f>
        <v>8</v>
      </c>
      <c r="L5" s="2">
        <f>COUNTIF('Answers RR only'!$AR$32:$AR$39,"Remove")</f>
        <v>0</v>
      </c>
      <c r="M5" s="2">
        <f>COUNTIF('Answers RR only'!$AR$32:$AR$39,"")</f>
        <v>0</v>
      </c>
      <c r="N5" s="46">
        <f t="shared" si="2"/>
        <v>1</v>
      </c>
      <c r="O5" s="2">
        <f>COUNTIF('Answers RR only'!$AR$40:$AR$59,"Retain")</f>
        <v>16</v>
      </c>
      <c r="P5" s="2">
        <f>COUNTIF('Answers RR only'!$AR$40:$AR$59,"Remove")</f>
        <v>3</v>
      </c>
      <c r="Q5" s="2">
        <f>COUNTIF('Answers RR only'!$AR$40:$AR$59,"")</f>
        <v>1</v>
      </c>
      <c r="R5" s="46">
        <f t="shared" si="3"/>
        <v>0.8</v>
      </c>
      <c r="S5" s="2">
        <f>COUNTIF('Answers RR only'!$AR$60:$AR$61,"Retain")</f>
        <v>2</v>
      </c>
      <c r="T5" s="2">
        <f>COUNTIF('Answers RR only'!$AR$60:$AR$61,"Remove")</f>
        <v>0</v>
      </c>
      <c r="U5" s="2">
        <f>COUNTIF('Answers RR only'!$AR$60:$AR$61,"")</f>
        <v>0</v>
      </c>
      <c r="V5" s="46">
        <f t="shared" si="4"/>
        <v>1</v>
      </c>
      <c r="W5" s="2">
        <f>COUNTIF('Answers RR only'!$AR$62:$AR$66,"Retain")</f>
        <v>5</v>
      </c>
      <c r="X5" s="2">
        <f>COUNTIF('Answers RR only'!$AR$62:$AR$66,"Remove")</f>
        <v>0</v>
      </c>
      <c r="Y5" s="2">
        <f>COUNTIF('Answers RR only'!$AR$62:$AR$66,"")</f>
        <v>0</v>
      </c>
      <c r="Z5" s="46">
        <f t="shared" si="5"/>
        <v>1</v>
      </c>
      <c r="AA5" s="2">
        <f>COUNTIF('Answers RR only'!$AR$67:$AR$70,"Retain")</f>
        <v>3</v>
      </c>
      <c r="AB5" s="2">
        <f>COUNTIF('Answers RR only'!$AR$67:$AR$70,"Remove")</f>
        <v>1</v>
      </c>
      <c r="AC5" s="2">
        <f>COUNTIF('Answers RR only'!$AR$67:$AR$70,"")</f>
        <v>0</v>
      </c>
      <c r="AD5" s="46">
        <f t="shared" si="6"/>
        <v>0.75</v>
      </c>
      <c r="AE5" s="2">
        <f>COUNTIF('Answers RR only'!$AR$71:$AR$72,"Retain")</f>
        <v>2</v>
      </c>
      <c r="AF5" s="2">
        <f>COUNTIF('Answers RR only'!$AR$71:$AR$72,"Remove")</f>
        <v>0</v>
      </c>
      <c r="AG5" s="2">
        <f>COUNTIF('Answers RR only'!$AR$71:$AR$72,"")</f>
        <v>0</v>
      </c>
      <c r="AH5" s="79">
        <f t="shared" si="7"/>
        <v>1</v>
      </c>
      <c r="AI5" s="1">
        <f t="shared" si="8"/>
        <v>61</v>
      </c>
      <c r="AJ5" s="1">
        <f t="shared" si="9"/>
        <v>9</v>
      </c>
      <c r="AK5" s="79">
        <f t="shared" si="10"/>
        <v>0.8714285714285714</v>
      </c>
    </row>
    <row r="6" spans="1:37" ht="21.75">
      <c r="A6" s="116"/>
      <c r="B6" s="52" t="s">
        <v>57</v>
      </c>
      <c r="C6" s="2">
        <f>COUNTIF('Answers RR only'!$AX$3:$AX$16,"Retain")</f>
        <v>14</v>
      </c>
      <c r="D6" s="2">
        <f>COUNTIF('Answers RR only'!$AX$3:$AX$16,"Remove")</f>
        <v>0</v>
      </c>
      <c r="E6" s="2">
        <f>COUNTIF('Answers RR only'!$AX$3:$AX$16,"")</f>
        <v>0</v>
      </c>
      <c r="F6" s="46">
        <f t="shared" si="0"/>
        <v>1</v>
      </c>
      <c r="G6" s="2">
        <f>COUNTIF('Answers RR only'!$AX$17:$AX$31,"Retain")</f>
        <v>12</v>
      </c>
      <c r="H6" s="2">
        <f>COUNTIF('Answers RR only'!$AX$17:$AX$31,"Remove")</f>
        <v>1</v>
      </c>
      <c r="I6" s="2">
        <f>COUNTIF('Answers RR only'!$AX$17:$AX$31,"")</f>
        <v>2</v>
      </c>
      <c r="J6" s="46">
        <f t="shared" si="1"/>
        <v>0.8</v>
      </c>
      <c r="K6" s="2">
        <f>COUNTIF('Answers RR only'!$AX$32:$AX$39,"Retain")</f>
        <v>7</v>
      </c>
      <c r="L6" s="2">
        <f>COUNTIF('Answers RR only'!$AX$32:$AX$39,"Remove")</f>
        <v>0</v>
      </c>
      <c r="M6" s="2">
        <f>COUNTIF('Answers RR only'!$AX$32:$AX$39,"")</f>
        <v>1</v>
      </c>
      <c r="N6" s="46">
        <f t="shared" si="2"/>
        <v>0.875</v>
      </c>
      <c r="O6" s="2">
        <f>COUNTIF('Answers RR only'!$AX$40:$AX$59,"Retain")</f>
        <v>17</v>
      </c>
      <c r="P6" s="2">
        <f>COUNTIF('Answers RR only'!$AX$40:$AX$59,"Remove")</f>
        <v>1</v>
      </c>
      <c r="Q6" s="2">
        <f>COUNTIF('Answers RR only'!$AX$40:$AX$59,"")</f>
        <v>2</v>
      </c>
      <c r="R6" s="46">
        <f t="shared" si="3"/>
        <v>0.85</v>
      </c>
      <c r="S6" s="2">
        <f>COUNTIF('Answers RR only'!$AX$60:$AX$61,"Retain")</f>
        <v>2</v>
      </c>
      <c r="T6" s="2">
        <f>COUNTIF('Answers RR only'!$AX$60:$AX$61,"Remove")</f>
        <v>0</v>
      </c>
      <c r="U6" s="2">
        <f>COUNTIF('Answers RR only'!$AX$60:$AX$61,"")</f>
        <v>0</v>
      </c>
      <c r="V6" s="46">
        <f t="shared" si="4"/>
        <v>1</v>
      </c>
      <c r="W6" s="2">
        <f>COUNTIF('Answers RR only'!$AX$62:$AX$66,"Retain")</f>
        <v>3</v>
      </c>
      <c r="X6" s="2">
        <f>COUNTIF('Answers RR only'!$AX$62:$AX$66,"Remove")</f>
        <v>0</v>
      </c>
      <c r="Y6" s="2">
        <f>COUNTIF('Answers RR only'!$AX$62:$AX$66,"")</f>
        <v>2</v>
      </c>
      <c r="Z6" s="46">
        <f t="shared" si="5"/>
        <v>0.6</v>
      </c>
      <c r="AA6" s="2">
        <f>COUNTIF('Answers RR only'!$AX$67:$AX$70,"Retain")</f>
        <v>4</v>
      </c>
      <c r="AB6" s="2">
        <f>COUNTIF('Answers RR only'!$AX$67:$AX$70,"Remove")</f>
        <v>0</v>
      </c>
      <c r="AC6" s="2">
        <f>COUNTIF('Answers RR only'!$AX$67:$AX$70,"")</f>
        <v>0</v>
      </c>
      <c r="AD6" s="46">
        <f t="shared" si="6"/>
        <v>1</v>
      </c>
      <c r="AE6" s="2">
        <f>COUNTIF('Answers RR only'!$AX$71:$AX$72,"Retain")</f>
        <v>1</v>
      </c>
      <c r="AF6" s="2">
        <f>COUNTIF('Answers RR only'!$AX$71:$AX$72,"Remove")</f>
        <v>1</v>
      </c>
      <c r="AG6" s="2">
        <f>COUNTIF('Answers RR only'!$AX$71:$AX$72,"")</f>
        <v>0</v>
      </c>
      <c r="AH6" s="79">
        <f t="shared" si="7"/>
        <v>0.5</v>
      </c>
      <c r="AI6" s="1">
        <f t="shared" si="8"/>
        <v>60</v>
      </c>
      <c r="AJ6" s="1">
        <f t="shared" si="9"/>
        <v>10</v>
      </c>
      <c r="AK6" s="79">
        <f t="shared" si="10"/>
        <v>0.8571428571428571</v>
      </c>
    </row>
    <row r="7" spans="1:37" ht="21.75">
      <c r="A7" s="116"/>
      <c r="B7" s="52" t="s">
        <v>41</v>
      </c>
      <c r="C7" s="2">
        <f>COUNTIF('Answers RR only'!$AI$3:$AI$16,"Retain")</f>
        <v>12</v>
      </c>
      <c r="D7" s="2">
        <f>COUNTIF('Answers RR only'!$AI$3:$AI$16,"Remove")</f>
        <v>2</v>
      </c>
      <c r="E7" s="2">
        <f>COUNTIF('Answers RR only'!$AI$3:$AI$16,"")</f>
        <v>0</v>
      </c>
      <c r="F7" s="46">
        <f t="shared" si="0"/>
        <v>0.8571428571428571</v>
      </c>
      <c r="G7" s="2">
        <f>COUNTIF('Answers RR only'!$AI$17:$AI$31,"Retain")</f>
        <v>14</v>
      </c>
      <c r="H7" s="2">
        <f>COUNTIF('Answers RR only'!$AI$17:$AI$31,"Remove")</f>
        <v>0</v>
      </c>
      <c r="I7" s="2">
        <f>COUNTIF('Answers RR only'!$AI$17:$AI$31,"")</f>
        <v>1</v>
      </c>
      <c r="J7" s="46">
        <f t="shared" si="1"/>
        <v>0.9333333333333333</v>
      </c>
      <c r="K7" s="2">
        <f>COUNTIF('Answers RR only'!$AI$32:$AI$39,"Retain")</f>
        <v>6</v>
      </c>
      <c r="L7" s="2">
        <f>COUNTIF('Answers RR only'!$AI$32:$AI$39,"Remove")</f>
        <v>1</v>
      </c>
      <c r="M7" s="2">
        <f>COUNTIF('Answers RR only'!$AI$32:$AI$39,"")</f>
        <v>1</v>
      </c>
      <c r="N7" s="46">
        <f t="shared" si="2"/>
        <v>0.75</v>
      </c>
      <c r="O7" s="2">
        <f>COUNTIF('Answers RR only'!$AI$40:$AI$59,"Retain")</f>
        <v>17</v>
      </c>
      <c r="P7" s="2">
        <f>COUNTIF('Answers RR only'!$AI$40:$AI$59,"Remove")</f>
        <v>0</v>
      </c>
      <c r="Q7" s="2">
        <f>COUNTIF('Answers RR only'!$AI$40:$AI$59,"")</f>
        <v>3</v>
      </c>
      <c r="R7" s="46">
        <f t="shared" si="3"/>
        <v>0.85</v>
      </c>
      <c r="S7" s="2">
        <f>COUNTIF('Answers RR only'!$AI$60:$AI$61,"Retain")</f>
        <v>2</v>
      </c>
      <c r="T7" s="2">
        <f>COUNTIF('Answers RR only'!$AI$60:$AI$61,"Remove")</f>
        <v>0</v>
      </c>
      <c r="U7" s="2">
        <f>COUNTIF('Answers RR only'!$AI$60:$AI$61,"")</f>
        <v>0</v>
      </c>
      <c r="V7" s="46">
        <f t="shared" si="4"/>
        <v>1</v>
      </c>
      <c r="W7" s="2">
        <f>COUNTIF('Answers RR only'!$AI$62:$AI$66,"Retain")</f>
        <v>4</v>
      </c>
      <c r="X7" s="2">
        <f>COUNTIF('Answers RR only'!$AI$62:$AI$66,"Remove")</f>
        <v>1</v>
      </c>
      <c r="Y7" s="2">
        <f>COUNTIF('Answers RR only'!$AI$62:$AI$66,"")</f>
        <v>0</v>
      </c>
      <c r="Z7" s="46">
        <f t="shared" si="5"/>
        <v>0.8</v>
      </c>
      <c r="AA7" s="2">
        <f>COUNTIF('Answers RR only'!$AI$67:$AI$70,"Retain")</f>
        <v>3</v>
      </c>
      <c r="AB7" s="2">
        <f>COUNTIF('Answers RR only'!$AI$67:$AI$70,"Remove")</f>
        <v>1</v>
      </c>
      <c r="AC7" s="2">
        <f>COUNTIF('Answers RR only'!$AI$67:$AI$70,"")</f>
        <v>0</v>
      </c>
      <c r="AD7" s="46">
        <f t="shared" si="6"/>
        <v>0.75</v>
      </c>
      <c r="AE7" s="2">
        <f>COUNTIF('Answers RR only'!$AI$71:$AI$72,"Retain")</f>
        <v>1</v>
      </c>
      <c r="AF7" s="2">
        <f>COUNTIF('Answers RR only'!$AI$71:$AI$72,"Remove")</f>
        <v>1</v>
      </c>
      <c r="AG7" s="2">
        <f>COUNTIF('Answers RR only'!$AI$71:$AI$72,"")</f>
        <v>0</v>
      </c>
      <c r="AH7" s="79">
        <f t="shared" si="7"/>
        <v>0.5</v>
      </c>
      <c r="AI7" s="1">
        <f t="shared" si="8"/>
        <v>59</v>
      </c>
      <c r="AJ7" s="1">
        <f t="shared" si="9"/>
        <v>11</v>
      </c>
      <c r="AK7" s="79">
        <f t="shared" si="10"/>
        <v>0.8428571428571429</v>
      </c>
    </row>
    <row r="8" spans="1:37" ht="13.5">
      <c r="A8" s="116"/>
      <c r="B8" s="52" t="s">
        <v>42</v>
      </c>
      <c r="C8" s="2">
        <f>COUNTIF('Answers RR only'!$AJ$3:$AJ$16,"Retain")</f>
        <v>13</v>
      </c>
      <c r="D8" s="2">
        <f>COUNTIF('Answers RR only'!$AJ$3:$AJ$16,"Remove")</f>
        <v>1</v>
      </c>
      <c r="E8" s="2">
        <f>COUNTIF('Answers RR only'!$AJ$3:$AJ$16,"")</f>
        <v>0</v>
      </c>
      <c r="F8" s="46">
        <f t="shared" si="0"/>
        <v>0.9285714285714286</v>
      </c>
      <c r="G8" s="2">
        <f>COUNTIF('Answers RR only'!$AJ$17:$AJ$31,"Retain")</f>
        <v>9</v>
      </c>
      <c r="H8" s="2">
        <f>COUNTIF('Answers RR only'!$AJ$17:$AJ$31,"Remove")</f>
        <v>5</v>
      </c>
      <c r="I8" s="2">
        <f>COUNTIF('Answers RR only'!$AJ$17:$AJ$31,"")</f>
        <v>1</v>
      </c>
      <c r="J8" s="46">
        <f t="shared" si="1"/>
        <v>0.6</v>
      </c>
      <c r="K8" s="2">
        <f>COUNTIF('Answers RR only'!$AJ$32:$AJ$39,"Retain")</f>
        <v>7</v>
      </c>
      <c r="L8" s="2">
        <f>COUNTIF('Answers RR only'!$AJ$32:$AJ$39,"Remove")</f>
        <v>1</v>
      </c>
      <c r="M8" s="2">
        <f>COUNTIF('Answers RR only'!$AJ$32:$AJ$39,"")</f>
        <v>0</v>
      </c>
      <c r="N8" s="46">
        <f t="shared" si="2"/>
        <v>0.875</v>
      </c>
      <c r="O8" s="2">
        <f>COUNTIF('Answers RR only'!$AJ$40:$AJ$59,"Retain")</f>
        <v>17</v>
      </c>
      <c r="P8" s="2">
        <f>COUNTIF('Answers RR only'!$AJ$40:$AJ$59,"Remove")</f>
        <v>1</v>
      </c>
      <c r="Q8" s="2">
        <f>COUNTIF('Answers RR only'!$AJ$40:$AJ$59,"")</f>
        <v>2</v>
      </c>
      <c r="R8" s="46">
        <f t="shared" si="3"/>
        <v>0.85</v>
      </c>
      <c r="S8" s="2">
        <f>COUNTIF('Answers RR only'!$AJ$60:$AJ$61,"Retain")</f>
        <v>2</v>
      </c>
      <c r="T8" s="2">
        <f>COUNTIF('Answers RR only'!$AJ$60:$AJ$61,"Remove")</f>
        <v>0</v>
      </c>
      <c r="U8" s="2">
        <f>COUNTIF('Answers RR only'!$AJ$60:$AJ$61,"")</f>
        <v>0</v>
      </c>
      <c r="V8" s="46">
        <f t="shared" si="4"/>
        <v>1</v>
      </c>
      <c r="W8" s="2">
        <f>COUNTIF('Answers RR only'!$AJ$62:$AJ$66,"Retain")</f>
        <v>4</v>
      </c>
      <c r="X8" s="2">
        <f>COUNTIF('Answers RR only'!$AJ$62:$AJ$66,"Remove")</f>
        <v>1</v>
      </c>
      <c r="Y8" s="2">
        <f>COUNTIF('Answers RR only'!$AJ$62:$AJ$66,"")</f>
        <v>0</v>
      </c>
      <c r="Z8" s="46">
        <f t="shared" si="5"/>
        <v>0.8</v>
      </c>
      <c r="AA8" s="2">
        <f>COUNTIF('Answers RR only'!$AJ$67:$AJ$70,"Retain")</f>
        <v>4</v>
      </c>
      <c r="AB8" s="2">
        <f>COUNTIF('Answers RR only'!$AJ$67:$AJ$70,"Remove")</f>
        <v>0</v>
      </c>
      <c r="AC8" s="2">
        <f>COUNTIF('Answers RR only'!$AJ$67:$AJ$70,"")</f>
        <v>0</v>
      </c>
      <c r="AD8" s="46">
        <f t="shared" si="6"/>
        <v>1</v>
      </c>
      <c r="AE8" s="2">
        <f>COUNTIF('Answers RR only'!$AJ$71:$AJ$72,"Retain")</f>
        <v>1</v>
      </c>
      <c r="AF8" s="2">
        <f>COUNTIF('Answers RR only'!$AJ$71:$AJ$72,"Remove")</f>
        <v>1</v>
      </c>
      <c r="AG8" s="2">
        <f>COUNTIF('Answers RR only'!$AJ$71:$AJ$72,"")</f>
        <v>0</v>
      </c>
      <c r="AH8" s="79">
        <f t="shared" si="7"/>
        <v>0.5</v>
      </c>
      <c r="AI8" s="1">
        <f t="shared" si="8"/>
        <v>57</v>
      </c>
      <c r="AJ8" s="1">
        <f t="shared" si="9"/>
        <v>13</v>
      </c>
      <c r="AK8" s="79">
        <f t="shared" si="10"/>
        <v>0.8142857142857143</v>
      </c>
    </row>
    <row r="9" spans="1:37" ht="21.75">
      <c r="A9" s="116"/>
      <c r="B9" s="52" t="s">
        <v>45</v>
      </c>
      <c r="C9" s="2">
        <f>COUNTIF('Answers RR only'!$AM$3:$AM$16,"Retain")</f>
        <v>12</v>
      </c>
      <c r="D9" s="2">
        <f>COUNTIF('Answers RR only'!$AM$3:$AM$16,"Remove")</f>
        <v>2</v>
      </c>
      <c r="E9" s="2">
        <f>COUNTIF('Answers RR only'!$AM$3:$AM$16,"")</f>
        <v>0</v>
      </c>
      <c r="F9" s="46">
        <f t="shared" si="0"/>
        <v>0.8571428571428571</v>
      </c>
      <c r="G9" s="2">
        <f>COUNTIF('Answers RR only'!$AM$17:$AM$31,"Retain")</f>
        <v>12</v>
      </c>
      <c r="H9" s="2">
        <f>COUNTIF('Answers RR only'!$AM$17:$AM$31,"Remove")</f>
        <v>2</v>
      </c>
      <c r="I9" s="2">
        <f>COUNTIF('Answers RR only'!$AM$17:$AM$31,"")</f>
        <v>1</v>
      </c>
      <c r="J9" s="46">
        <f t="shared" si="1"/>
        <v>0.8</v>
      </c>
      <c r="K9" s="2">
        <f>COUNTIF('Answers RR only'!$AM$32:$AM$39,"Retain")</f>
        <v>7</v>
      </c>
      <c r="L9" s="2">
        <f>COUNTIF('Answers RR only'!$AM$32:$AM$39,"Remove")</f>
        <v>1</v>
      </c>
      <c r="M9" s="2">
        <f>COUNTIF('Answers RR only'!$AM$32:$AM$39,"")</f>
        <v>0</v>
      </c>
      <c r="N9" s="46">
        <f t="shared" si="2"/>
        <v>0.875</v>
      </c>
      <c r="O9" s="2">
        <f>COUNTIF('Answers RR only'!$AM$40:$AM$59,"Retain")</f>
        <v>15</v>
      </c>
      <c r="P9" s="2">
        <f>COUNTIF('Answers RR only'!$AM$40:$AM$59,"Remove")</f>
        <v>4</v>
      </c>
      <c r="Q9" s="2">
        <f>COUNTIF('Answers RR only'!$AM$40:$AM$59,"")</f>
        <v>1</v>
      </c>
      <c r="R9" s="46">
        <f t="shared" si="3"/>
        <v>0.75</v>
      </c>
      <c r="S9" s="2">
        <f>COUNTIF('Answers RR only'!$AM$60:$AM$61,"Retain")</f>
        <v>2</v>
      </c>
      <c r="T9" s="2">
        <f>COUNTIF('Answers RR only'!$AM$60:$AM$61,"Remove")</f>
        <v>0</v>
      </c>
      <c r="U9" s="2">
        <f>COUNTIF('Answers RR only'!$AM$60:$AM$61,"")</f>
        <v>0</v>
      </c>
      <c r="V9" s="46">
        <f t="shared" si="4"/>
        <v>1</v>
      </c>
      <c r="W9" s="2">
        <f>COUNTIF('Answers RR only'!$AM$62:$AM$66,"Retain")</f>
        <v>4</v>
      </c>
      <c r="X9" s="2">
        <f>COUNTIF('Answers RR only'!$AM$62:$AM$66,"Remove")</f>
        <v>1</v>
      </c>
      <c r="Y9" s="2">
        <f>COUNTIF('Answers RR only'!$AM$62:$AM$66,"")</f>
        <v>0</v>
      </c>
      <c r="Z9" s="46">
        <f t="shared" si="5"/>
        <v>0.8</v>
      </c>
      <c r="AA9" s="2">
        <f>COUNTIF('Answers RR only'!$AM$67:$AM$70,"Retain")</f>
        <v>4</v>
      </c>
      <c r="AB9" s="2">
        <f>COUNTIF('Answers RR only'!$AM$67:$AM$70,"Remove")</f>
        <v>0</v>
      </c>
      <c r="AC9" s="2">
        <f>COUNTIF('Answers RR only'!$AM$67:$AM$70,"")</f>
        <v>0</v>
      </c>
      <c r="AD9" s="46">
        <f t="shared" si="6"/>
        <v>1</v>
      </c>
      <c r="AE9" s="2">
        <f>COUNTIF('Answers RR only'!$AM$71:$AM$72,"Retain")</f>
        <v>1</v>
      </c>
      <c r="AF9" s="2">
        <f>COUNTIF('Answers RR only'!$AM$71:$AM$72,"Remove")</f>
        <v>1</v>
      </c>
      <c r="AG9" s="2">
        <f>COUNTIF('Answers RR only'!$AM$71:$AM$72,"")</f>
        <v>0</v>
      </c>
      <c r="AH9" s="79">
        <f t="shared" si="7"/>
        <v>0.5</v>
      </c>
      <c r="AI9" s="1">
        <f t="shared" si="8"/>
        <v>57</v>
      </c>
      <c r="AJ9" s="1">
        <f t="shared" si="9"/>
        <v>13</v>
      </c>
      <c r="AK9" s="79">
        <f t="shared" si="10"/>
        <v>0.8142857142857143</v>
      </c>
    </row>
    <row r="10" spans="1:37" ht="21.75">
      <c r="A10" s="116"/>
      <c r="B10" s="52" t="s">
        <v>53</v>
      </c>
      <c r="C10" s="2">
        <f>COUNTIF('Answers RR only'!$AT$3:$AT$16,"Retain")</f>
        <v>12</v>
      </c>
      <c r="D10" s="2">
        <f>COUNTIF('Answers RR only'!$AT$3:$AT$16,"Remove")</f>
        <v>2</v>
      </c>
      <c r="E10" s="2">
        <f>COUNTIF('Answers RR only'!$AT$3:$AT$16,"")</f>
        <v>0</v>
      </c>
      <c r="F10" s="46">
        <f t="shared" si="0"/>
        <v>0.8571428571428571</v>
      </c>
      <c r="G10" s="2">
        <f>COUNTIF('Answers RR only'!$AT$17:$AT$31,"Retain")</f>
        <v>12</v>
      </c>
      <c r="H10" s="2">
        <f>COUNTIF('Answers RR only'!$AT$17:$AT$31,"Remove")</f>
        <v>2</v>
      </c>
      <c r="I10" s="2">
        <f>COUNTIF('Answers RR only'!$AT$17:$AT$31,"")</f>
        <v>1</v>
      </c>
      <c r="J10" s="46">
        <f t="shared" si="1"/>
        <v>0.8</v>
      </c>
      <c r="K10" s="2">
        <f>COUNTIF('Answers RR only'!$AT$32:$AT$39,"Retain")</f>
        <v>7</v>
      </c>
      <c r="L10" s="2">
        <f>COUNTIF('Answers RR only'!$AT$32:$AT$39,"Remove")</f>
        <v>0</v>
      </c>
      <c r="M10" s="2">
        <f>COUNTIF('Answers RR only'!$AT$32:$AT$39,"")</f>
        <v>1</v>
      </c>
      <c r="N10" s="46">
        <f t="shared" si="2"/>
        <v>0.875</v>
      </c>
      <c r="O10" s="2">
        <f>COUNTIF('Answers RR only'!$AT$40:$AT$59,"Retain")</f>
        <v>14</v>
      </c>
      <c r="P10" s="2">
        <f>COUNTIF('Answers RR only'!$AT$40:$AT$59,"Remove")</f>
        <v>5</v>
      </c>
      <c r="Q10" s="2">
        <f>COUNTIF('Answers RR only'!$AT$40:$AT$59,"")</f>
        <v>1</v>
      </c>
      <c r="R10" s="46">
        <f t="shared" si="3"/>
        <v>0.7</v>
      </c>
      <c r="S10" s="2">
        <f>COUNTIF('Answers RR only'!$AT$60:$AT$61,"Retain")</f>
        <v>2</v>
      </c>
      <c r="T10" s="2">
        <f>COUNTIF('Answers RR only'!$AT$60:$AT$61,"Remove")</f>
        <v>0</v>
      </c>
      <c r="U10" s="2">
        <f>COUNTIF('Answers RR only'!$AT$60:$AT$61,"")</f>
        <v>0</v>
      </c>
      <c r="V10" s="46">
        <f t="shared" si="4"/>
        <v>1</v>
      </c>
      <c r="W10" s="2">
        <f>COUNTIF('Answers RR only'!$AT$62:$AT$66,"Retain")</f>
        <v>2</v>
      </c>
      <c r="X10" s="2">
        <f>COUNTIF('Answers RR only'!$AT$62:$AT$66,"Remove")</f>
        <v>1</v>
      </c>
      <c r="Y10" s="2">
        <f>COUNTIF('Answers RR only'!$AT$62:$AT$66,"")</f>
        <v>2</v>
      </c>
      <c r="Z10" s="46">
        <f t="shared" si="5"/>
        <v>0.4</v>
      </c>
      <c r="AA10" s="2">
        <f>COUNTIF('Answers RR only'!$AT$67:$AT$70,"Retain")</f>
        <v>4</v>
      </c>
      <c r="AB10" s="2">
        <f>COUNTIF('Answers RR only'!$AT$67:$AT$70,"Remove")</f>
        <v>0</v>
      </c>
      <c r="AC10" s="2">
        <f>COUNTIF('Answers RR only'!$AT$67:$AT$70,"")</f>
        <v>0</v>
      </c>
      <c r="AD10" s="46">
        <f t="shared" si="6"/>
        <v>1</v>
      </c>
      <c r="AE10" s="2">
        <f>COUNTIF('Answers RR only'!$AT$71:$AT$72,"Retain")</f>
        <v>2</v>
      </c>
      <c r="AF10" s="2">
        <f>COUNTIF('Answers RR only'!$AT$71:$AT$72,"Remove")</f>
        <v>0</v>
      </c>
      <c r="AG10" s="2">
        <f>COUNTIF('Answers RR only'!$AT$71:$AT$72,"")</f>
        <v>0</v>
      </c>
      <c r="AH10" s="79">
        <f t="shared" si="7"/>
        <v>1</v>
      </c>
      <c r="AI10" s="1">
        <f t="shared" si="8"/>
        <v>55</v>
      </c>
      <c r="AJ10" s="1">
        <f t="shared" si="9"/>
        <v>15</v>
      </c>
      <c r="AK10" s="79">
        <f t="shared" si="10"/>
        <v>0.7857142857142857</v>
      </c>
    </row>
    <row r="11" spans="1:37" ht="13.5">
      <c r="A11" s="116"/>
      <c r="B11" s="84" t="s">
        <v>297</v>
      </c>
      <c r="C11" s="85">
        <f>SUM(C1:C10)</f>
        <v>125</v>
      </c>
      <c r="D11" s="85">
        <f>SUM(D1:D10)</f>
        <v>15</v>
      </c>
      <c r="E11" s="85">
        <f>SUM(E1:E10)</f>
        <v>0</v>
      </c>
      <c r="F11" s="88">
        <f t="shared" si="0"/>
        <v>0.8928571428571429</v>
      </c>
      <c r="G11" s="85">
        <f>SUM(G1:G10)</f>
        <v>125</v>
      </c>
      <c r="H11" s="85">
        <f>SUM(H1:H10)</f>
        <v>14</v>
      </c>
      <c r="I11" s="85">
        <f>SUM(I1:I10)</f>
        <v>11</v>
      </c>
      <c r="J11" s="88">
        <f t="shared" si="1"/>
        <v>0.8333333333333334</v>
      </c>
      <c r="K11" s="85">
        <f>SUM(K1:K10)</f>
        <v>69</v>
      </c>
      <c r="L11" s="85">
        <f>SUM(L1:L10)</f>
        <v>4</v>
      </c>
      <c r="M11" s="85">
        <f>SUM(M1:M10)</f>
        <v>7</v>
      </c>
      <c r="N11" s="88">
        <f t="shared" si="2"/>
        <v>0.8625</v>
      </c>
      <c r="O11" s="85">
        <f>SUM(O1:O10)</f>
        <v>169</v>
      </c>
      <c r="P11" s="85">
        <f>SUM(P1:P10)</f>
        <v>16</v>
      </c>
      <c r="Q11" s="85">
        <f>SUM(Q1:Q10)</f>
        <v>15</v>
      </c>
      <c r="R11" s="88">
        <f t="shared" si="3"/>
        <v>0.845</v>
      </c>
      <c r="S11" s="85">
        <f>SUM(S1:S10)</f>
        <v>20</v>
      </c>
      <c r="T11" s="85">
        <f>SUM(T1:T10)</f>
        <v>0</v>
      </c>
      <c r="U11" s="85">
        <f>SUM(U1:U10)</f>
        <v>0</v>
      </c>
      <c r="V11" s="88">
        <f t="shared" si="4"/>
        <v>1</v>
      </c>
      <c r="W11" s="85">
        <f>SUM(W1:W10)</f>
        <v>39</v>
      </c>
      <c r="X11" s="85">
        <f>SUM(X1:X10)</f>
        <v>6</v>
      </c>
      <c r="Y11" s="85">
        <f>SUM(Y1:Y10)</f>
        <v>5</v>
      </c>
      <c r="Z11" s="88">
        <f t="shared" si="5"/>
        <v>0.78</v>
      </c>
      <c r="AA11" s="85">
        <f>SUM(AA1:AA10)</f>
        <v>38</v>
      </c>
      <c r="AB11" s="85">
        <f>SUM(AB1:AB10)</f>
        <v>2</v>
      </c>
      <c r="AC11" s="85">
        <f>SUM(AC1:AC10)</f>
        <v>0</v>
      </c>
      <c r="AD11" s="88">
        <f t="shared" si="6"/>
        <v>0.95</v>
      </c>
      <c r="AE11" s="85">
        <f>SUM(AE1:AE10)</f>
        <v>16</v>
      </c>
      <c r="AF11" s="49">
        <f>SUM(AF1:AF10)</f>
        <v>4</v>
      </c>
      <c r="AG11" s="49">
        <f>SUM(AG1:AG10)</f>
        <v>0</v>
      </c>
      <c r="AH11" s="89">
        <f t="shared" si="7"/>
        <v>0.8</v>
      </c>
      <c r="AI11" s="1">
        <f t="shared" si="8"/>
        <v>601</v>
      </c>
      <c r="AJ11" s="1">
        <f t="shared" si="9"/>
        <v>99</v>
      </c>
      <c r="AK11" s="79">
        <f t="shared" si="10"/>
        <v>0.8585714285714285</v>
      </c>
    </row>
    <row r="12" spans="1:37" ht="13.5">
      <c r="A12" s="116"/>
      <c r="B12" s="52" t="s">
        <v>49</v>
      </c>
      <c r="C12" s="2">
        <f>COUNTIF('Answers RR only'!$AQ$3:$AQ$16,"Retain")</f>
        <v>13</v>
      </c>
      <c r="D12" s="2">
        <f>COUNTIF('Answers RR only'!$AQ$3:$AQ$16,"Remove")</f>
        <v>1</v>
      </c>
      <c r="E12" s="2">
        <f>COUNTIF('Answers RR only'!$AQ$3:$AQ$16,"")</f>
        <v>0</v>
      </c>
      <c r="F12" s="46">
        <f t="shared" si="0"/>
        <v>0.9285714285714286</v>
      </c>
      <c r="G12" s="2">
        <f>COUNTIF('Answers RR only'!$AQ$17:$AQ$31,"Retain")</f>
        <v>13</v>
      </c>
      <c r="H12" s="2">
        <f>COUNTIF('Answers RR only'!$AQ$17:$AQ$31,"Remove")</f>
        <v>0</v>
      </c>
      <c r="I12" s="2">
        <f>COUNTIF('Answers RR only'!$AQ$17:$AQ$31,"")</f>
        <v>2</v>
      </c>
      <c r="J12" s="46">
        <f t="shared" si="1"/>
        <v>0.8666666666666667</v>
      </c>
      <c r="K12" s="2">
        <f>COUNTIF('Answers RR only'!$AQ$32:$AQ$39,"Retain")</f>
        <v>7</v>
      </c>
      <c r="L12" s="2">
        <f>COUNTIF('Answers RR only'!$AQ$32:$AQ$39,"Remove")</f>
        <v>0</v>
      </c>
      <c r="M12" s="2">
        <f>COUNTIF('Answers RR only'!$AQ$32:$AQ$39,"")</f>
        <v>1</v>
      </c>
      <c r="N12" s="46">
        <f t="shared" si="2"/>
        <v>0.875</v>
      </c>
      <c r="O12" s="2">
        <f>COUNTIF('Answers RR only'!$AQ$40:$AQ$59,"Retain")</f>
        <v>13</v>
      </c>
      <c r="P12" s="2">
        <f>COUNTIF('Answers RR only'!$AQ$40:$AQ$59,"Remove")</f>
        <v>4</v>
      </c>
      <c r="Q12" s="2">
        <f>COUNTIF('Answers RR only'!$AQ$40:$AQ$59,"")</f>
        <v>3</v>
      </c>
      <c r="R12" s="46">
        <f t="shared" si="3"/>
        <v>0.65</v>
      </c>
      <c r="S12" s="2">
        <f>COUNTIF('Answers RR only'!$AQ$60:$AQ$61,"Retain")</f>
        <v>2</v>
      </c>
      <c r="T12" s="2">
        <f>COUNTIF('Answers RR only'!$AQ$60:$AQ$61,"Remove")</f>
        <v>0</v>
      </c>
      <c r="U12" s="2">
        <f>COUNTIF('Answers RR only'!$AQ$60:$AQ$61,"")</f>
        <v>0</v>
      </c>
      <c r="V12" s="46">
        <f t="shared" si="4"/>
        <v>1</v>
      </c>
      <c r="W12" s="2">
        <f>COUNTIF('Answers RR only'!$AQ$62:$AQ$66,"Retain")</f>
        <v>2</v>
      </c>
      <c r="X12" s="2">
        <f>COUNTIF('Answers RR only'!$AQ$62:$AQ$66,"Remove")</f>
        <v>2</v>
      </c>
      <c r="Y12" s="2">
        <f>COUNTIF('Answers RR only'!$AQ$62:$AQ$66,"")</f>
        <v>1</v>
      </c>
      <c r="Z12" s="46">
        <f t="shared" si="5"/>
        <v>0.4</v>
      </c>
      <c r="AA12" s="2">
        <f>COUNTIF('Answers RR only'!$AQ$67:$AQ$70,"Retain")</f>
        <v>2</v>
      </c>
      <c r="AB12" s="2">
        <f>COUNTIF('Answers RR only'!$AQ$67:$AQ$70,"Remove")</f>
        <v>1</v>
      </c>
      <c r="AC12" s="2">
        <f>COUNTIF('Answers RR only'!$AQ$67:$AQ$70,"")</f>
        <v>1</v>
      </c>
      <c r="AD12" s="46">
        <f t="shared" si="6"/>
        <v>0.5</v>
      </c>
      <c r="AE12" s="2">
        <f>COUNTIF('Answers RR only'!$AQ$71:$AQ$72,"Retain")</f>
        <v>2</v>
      </c>
      <c r="AF12" s="2">
        <f>COUNTIF('Answers RR only'!$AQ$71:$AQ$72,"Remove")</f>
        <v>0</v>
      </c>
      <c r="AG12" s="2">
        <f>COUNTIF('Answers RR only'!$AQ$71:$AQ$72,"")</f>
        <v>0</v>
      </c>
      <c r="AH12" s="79">
        <f t="shared" si="7"/>
        <v>1</v>
      </c>
      <c r="AI12" s="1">
        <f t="shared" si="8"/>
        <v>54</v>
      </c>
      <c r="AJ12" s="1">
        <f t="shared" si="9"/>
        <v>16</v>
      </c>
      <c r="AK12" s="79">
        <f t="shared" si="10"/>
        <v>0.7714285714285715</v>
      </c>
    </row>
    <row r="13" spans="1:37" s="49" customFormat="1" ht="13.5">
      <c r="A13" s="116"/>
      <c r="B13" s="52" t="s">
        <v>55</v>
      </c>
      <c r="C13" s="2">
        <f>COUNTIF('Answers RR only'!$AV$3:$AV$16,"Retain")</f>
        <v>11</v>
      </c>
      <c r="D13" s="2">
        <f>COUNTIF('Answers RR only'!$AV$3:$AV$16,"Remove")</f>
        <v>3</v>
      </c>
      <c r="E13" s="2">
        <f>COUNTIF('Answers RR only'!$AV$3:$AV$16,"")</f>
        <v>0</v>
      </c>
      <c r="F13" s="46">
        <f t="shared" si="0"/>
        <v>0.7857142857142857</v>
      </c>
      <c r="G13" s="2">
        <f>COUNTIF('Answers RR only'!$AV$17:$AV$31,"Retain")</f>
        <v>11</v>
      </c>
      <c r="H13" s="2">
        <f>COUNTIF('Answers RR only'!$AV$17:$AV$31,"Remove")</f>
        <v>2</v>
      </c>
      <c r="I13" s="2">
        <f>COUNTIF('Answers RR only'!$AV$17:$AV$31,"")</f>
        <v>2</v>
      </c>
      <c r="J13" s="46">
        <f t="shared" si="1"/>
        <v>0.7333333333333333</v>
      </c>
      <c r="K13" s="2">
        <f>COUNTIF('Answers RR only'!$AV$32:$AV$39,"Retain")</f>
        <v>7</v>
      </c>
      <c r="L13" s="2">
        <f>COUNTIF('Answers RR only'!$AV$32:$AV$39,"Remove")</f>
        <v>0</v>
      </c>
      <c r="M13" s="2">
        <f>COUNTIF('Answers RR only'!$AV$32:$AV$39,"")</f>
        <v>1</v>
      </c>
      <c r="N13" s="46">
        <f t="shared" si="2"/>
        <v>0.875</v>
      </c>
      <c r="O13" s="2">
        <f>COUNTIF('Answers RR only'!$AV$40:$AV$59,"Retain")</f>
        <v>15</v>
      </c>
      <c r="P13" s="2">
        <f>COUNTIF('Answers RR only'!$AV$40:$AV$59,"Remove")</f>
        <v>3</v>
      </c>
      <c r="Q13" s="2">
        <f>COUNTIF('Answers RR only'!$AV$40:$AV$59,"")</f>
        <v>2</v>
      </c>
      <c r="R13" s="46">
        <f t="shared" si="3"/>
        <v>0.75</v>
      </c>
      <c r="S13" s="2">
        <f>COUNTIF('Answers RR only'!$AV$60:$AV$61,"Retain")</f>
        <v>2</v>
      </c>
      <c r="T13" s="2">
        <f>COUNTIF('Answers RR only'!$AV$60:$AV$61,"Remove")</f>
        <v>0</v>
      </c>
      <c r="U13" s="2">
        <f>COUNTIF('Answers RR only'!$AV$60:$AV$61,"")</f>
        <v>0</v>
      </c>
      <c r="V13" s="46">
        <f t="shared" si="4"/>
        <v>1</v>
      </c>
      <c r="W13" s="2">
        <f>COUNTIF('Answers RR only'!$AV$62:$AV$66,"Retain")</f>
        <v>1</v>
      </c>
      <c r="X13" s="2">
        <f>COUNTIF('Answers RR only'!$AV$62:$AV$66,"Remove")</f>
        <v>2</v>
      </c>
      <c r="Y13" s="2">
        <f>COUNTIF('Answers RR only'!$AV$62:$AV$66,"")</f>
        <v>2</v>
      </c>
      <c r="Z13" s="46">
        <f t="shared" si="5"/>
        <v>0.2</v>
      </c>
      <c r="AA13" s="2">
        <f>COUNTIF('Answers RR only'!$AV$67:$AV$70,"Retain")</f>
        <v>4</v>
      </c>
      <c r="AB13" s="2">
        <f>COUNTIF('Answers RR only'!$AV$67:$AV$70,"Remove")</f>
        <v>0</v>
      </c>
      <c r="AC13" s="2">
        <f>COUNTIF('Answers RR only'!$AV$67:$AV$70,"")</f>
        <v>0</v>
      </c>
      <c r="AD13" s="46">
        <f t="shared" si="6"/>
        <v>1</v>
      </c>
      <c r="AE13" s="2">
        <f>COUNTIF('Answers RR only'!$AV$71:$AV$72,"Retain")</f>
        <v>2</v>
      </c>
      <c r="AF13" s="2">
        <f>COUNTIF('Answers RR only'!$AV$71:$AV$72,"Remove")</f>
        <v>0</v>
      </c>
      <c r="AG13" s="2">
        <f>COUNTIF('Answers RR only'!$AV$71:$AV$72,"")</f>
        <v>0</v>
      </c>
      <c r="AH13" s="79">
        <f t="shared" si="7"/>
        <v>1</v>
      </c>
      <c r="AI13" s="1">
        <f t="shared" si="8"/>
        <v>53</v>
      </c>
      <c r="AJ13" s="1">
        <f t="shared" si="9"/>
        <v>17</v>
      </c>
      <c r="AK13" s="79">
        <f t="shared" si="10"/>
        <v>0.7571428571428571</v>
      </c>
    </row>
    <row r="14" spans="1:37" ht="21.75">
      <c r="A14" s="116"/>
      <c r="B14" s="52" t="s">
        <v>46</v>
      </c>
      <c r="C14" s="2">
        <f>COUNTIF('Answers RR only'!$AN$3:$AN$16,"Retain")</f>
        <v>8</v>
      </c>
      <c r="D14" s="2">
        <f>COUNTIF('Answers RR only'!$AN$3:$AN$16,"Remove")</f>
        <v>6</v>
      </c>
      <c r="E14" s="2">
        <f>COUNTIF('Answers RR only'!$AN$3:$AN$16,"")</f>
        <v>0</v>
      </c>
      <c r="F14" s="46">
        <f t="shared" si="0"/>
        <v>0.5714285714285714</v>
      </c>
      <c r="G14" s="2">
        <f>COUNTIF('Answers RR only'!$AN$17:$AN$31,"Retain")</f>
        <v>13</v>
      </c>
      <c r="H14" s="2">
        <f>COUNTIF('Answers RR only'!$AN$17:$AN$31,"Remove")</f>
        <v>1</v>
      </c>
      <c r="I14" s="2">
        <f>COUNTIF('Answers RR only'!$AN$17:$AN$31,"")</f>
        <v>1</v>
      </c>
      <c r="J14" s="46">
        <f t="shared" si="1"/>
        <v>0.8666666666666667</v>
      </c>
      <c r="K14" s="2">
        <f>COUNTIF('Answers RR only'!$AN$32:$AN$39,"Retain")</f>
        <v>8</v>
      </c>
      <c r="L14" s="2">
        <f>COUNTIF('Answers RR only'!$AN$32:$AN$39,"Remove")</f>
        <v>0</v>
      </c>
      <c r="M14" s="2">
        <f>COUNTIF('Answers RR only'!$AN$32:$AN$39,"")</f>
        <v>0</v>
      </c>
      <c r="N14" s="46">
        <f t="shared" si="2"/>
        <v>1</v>
      </c>
      <c r="O14" s="2">
        <f>COUNTIF('Answers RR only'!$AN$40:$AN$59,"Retain")</f>
        <v>12</v>
      </c>
      <c r="P14" s="2">
        <f>COUNTIF('Answers RR only'!$AN$40:$AN$59,"Remove")</f>
        <v>7</v>
      </c>
      <c r="Q14" s="2">
        <f>COUNTIF('Answers RR only'!$AN$40:$AN$59,"")</f>
        <v>1</v>
      </c>
      <c r="R14" s="46">
        <f t="shared" si="3"/>
        <v>0.6</v>
      </c>
      <c r="S14" s="2">
        <f>COUNTIF('Answers RR only'!$AN$60:$AN$61,"Retain")</f>
        <v>2</v>
      </c>
      <c r="T14" s="2">
        <f>COUNTIF('Answers RR only'!$AN$60:$AN$61,"Remove")</f>
        <v>0</v>
      </c>
      <c r="U14" s="2">
        <f>COUNTIF('Answers RR only'!$AN$60:$AN$61,"")</f>
        <v>0</v>
      </c>
      <c r="V14" s="46">
        <f t="shared" si="4"/>
        <v>1</v>
      </c>
      <c r="W14" s="2">
        <f>COUNTIF('Answers RR only'!$AN$62:$AN$66,"Retain")</f>
        <v>3</v>
      </c>
      <c r="X14" s="2">
        <f>COUNTIF('Answers RR only'!$AN$62:$AN$66,"Remove")</f>
        <v>1</v>
      </c>
      <c r="Y14" s="2">
        <f>COUNTIF('Answers RR only'!$AN$62:$AN$66,"")</f>
        <v>1</v>
      </c>
      <c r="Z14" s="46">
        <f t="shared" si="5"/>
        <v>0.6</v>
      </c>
      <c r="AA14" s="2">
        <f>COUNTIF('Answers RR only'!$AN$67:$AN$70,"Retain")</f>
        <v>4</v>
      </c>
      <c r="AB14" s="2">
        <f>COUNTIF('Answers RR only'!$AN$67:$AN$70,"Remove")</f>
        <v>0</v>
      </c>
      <c r="AC14" s="2">
        <f>COUNTIF('Answers RR only'!$AN$67:$AN$70,"")</f>
        <v>0</v>
      </c>
      <c r="AD14" s="46">
        <f t="shared" si="6"/>
        <v>1</v>
      </c>
      <c r="AE14" s="2">
        <f>COUNTIF('Answers RR only'!$AN$71:$AN$72,"Retain")</f>
        <v>2</v>
      </c>
      <c r="AF14" s="2">
        <f>COUNTIF('Answers RR only'!$AN$71:$AN$72,"Remove")</f>
        <v>0</v>
      </c>
      <c r="AG14" s="2">
        <f>COUNTIF('Answers RR only'!$AN$71:$AN$72,"")</f>
        <v>0</v>
      </c>
      <c r="AH14" s="79">
        <f t="shared" si="7"/>
        <v>1</v>
      </c>
      <c r="AI14" s="1">
        <f t="shared" si="8"/>
        <v>52</v>
      </c>
      <c r="AJ14" s="1">
        <f t="shared" si="9"/>
        <v>18</v>
      </c>
      <c r="AK14" s="79">
        <f t="shared" si="10"/>
        <v>0.7428571428571429</v>
      </c>
    </row>
    <row r="15" spans="1:37" ht="21.75">
      <c r="A15" s="116"/>
      <c r="B15" s="52" t="s">
        <v>54</v>
      </c>
      <c r="C15" s="2">
        <f>COUNTIF('Answers RR only'!$AU$3:$AU$16,"Retain")</f>
        <v>8</v>
      </c>
      <c r="D15" s="2">
        <f>COUNTIF('Answers RR only'!$AU$3:$AU$16,"Remove")</f>
        <v>5</v>
      </c>
      <c r="E15" s="2">
        <f>COUNTIF('Answers RR only'!$AU$3:$AU$16,"")</f>
        <v>1</v>
      </c>
      <c r="F15" s="46">
        <f t="shared" si="0"/>
        <v>0.5714285714285714</v>
      </c>
      <c r="G15" s="2">
        <f>COUNTIF('Answers RR only'!$AU$17:$AU$31,"Retain")</f>
        <v>13</v>
      </c>
      <c r="H15" s="2">
        <f>COUNTIF('Answers RR only'!$AU$17:$AU$31,"Remove")</f>
        <v>1</v>
      </c>
      <c r="I15" s="2">
        <f>COUNTIF('Answers RR only'!$AU$17:$AU$31,"")</f>
        <v>1</v>
      </c>
      <c r="J15" s="46">
        <f t="shared" si="1"/>
        <v>0.8666666666666667</v>
      </c>
      <c r="K15" s="2">
        <f>COUNTIF('Answers RR only'!$AU$32:$AU$39,"Retain")</f>
        <v>7</v>
      </c>
      <c r="L15" s="2">
        <f>COUNTIF('Answers RR only'!$AU$32:$AU$39,"Remove")</f>
        <v>0</v>
      </c>
      <c r="M15" s="2">
        <f>COUNTIF('Answers RR only'!$AU$32:$AU$39,"")</f>
        <v>1</v>
      </c>
      <c r="N15" s="46">
        <f t="shared" si="2"/>
        <v>0.875</v>
      </c>
      <c r="O15" s="2">
        <f>COUNTIF('Answers RR only'!$AU$40:$AU$59,"Retain")</f>
        <v>12</v>
      </c>
      <c r="P15" s="2">
        <f>COUNTIF('Answers RR only'!$AU$40:$AU$59,"Remove")</f>
        <v>6</v>
      </c>
      <c r="Q15" s="2">
        <f>COUNTIF('Answers RR only'!$AU$40:$AU$59,"")</f>
        <v>2</v>
      </c>
      <c r="R15" s="46">
        <f t="shared" si="3"/>
        <v>0.6</v>
      </c>
      <c r="S15" s="2">
        <f>COUNTIF('Answers RR only'!$AU$60:$AU$61,"Retain")</f>
        <v>2</v>
      </c>
      <c r="T15" s="2">
        <f>COUNTIF('Answers RR only'!$AU$60:$AU$61,"Remove")</f>
        <v>0</v>
      </c>
      <c r="U15" s="2">
        <f>COUNTIF('Answers RR only'!$AU$60:$AU$61,"")</f>
        <v>0</v>
      </c>
      <c r="V15" s="46">
        <f t="shared" si="4"/>
        <v>1</v>
      </c>
      <c r="W15" s="2">
        <f>COUNTIF('Answers RR only'!$AU$62:$AU$66,"Retain")</f>
        <v>2</v>
      </c>
      <c r="X15" s="2">
        <f>COUNTIF('Answers RR only'!$AU$62:$AU$66,"Remove")</f>
        <v>1</v>
      </c>
      <c r="Y15" s="2">
        <f>COUNTIF('Answers RR only'!$AU$62:$AU$66,"")</f>
        <v>2</v>
      </c>
      <c r="Z15" s="46">
        <f t="shared" si="5"/>
        <v>0.4</v>
      </c>
      <c r="AA15" s="2">
        <f>COUNTIF('Answers RR only'!$AU$67:$AU$70,"Retain")</f>
        <v>3</v>
      </c>
      <c r="AB15" s="2">
        <f>COUNTIF('Answers RR only'!$AU$67:$AU$70,"Remove")</f>
        <v>1</v>
      </c>
      <c r="AC15" s="2">
        <f>COUNTIF('Answers RR only'!$AU$67:$AU$70,"")</f>
        <v>0</v>
      </c>
      <c r="AD15" s="46">
        <f t="shared" si="6"/>
        <v>0.75</v>
      </c>
      <c r="AE15" s="2">
        <f>COUNTIF('Answers RR only'!$AU$71:$AU$72,"Retain")</f>
        <v>2</v>
      </c>
      <c r="AF15" s="2">
        <f>COUNTIF('Answers RR only'!$AU$71:$AU$72,"Remove")</f>
        <v>0</v>
      </c>
      <c r="AG15" s="2">
        <f>COUNTIF('Answers RR only'!$AU$71:$AU$72,"")</f>
        <v>0</v>
      </c>
      <c r="AH15" s="79">
        <f t="shared" si="7"/>
        <v>1</v>
      </c>
      <c r="AI15" s="1">
        <f t="shared" si="8"/>
        <v>49</v>
      </c>
      <c r="AJ15" s="1">
        <f t="shared" si="9"/>
        <v>21</v>
      </c>
      <c r="AK15" s="79">
        <f t="shared" si="10"/>
        <v>0.7</v>
      </c>
    </row>
    <row r="16" spans="1:37" ht="33">
      <c r="A16" s="116"/>
      <c r="B16" s="52" t="s">
        <v>58</v>
      </c>
      <c r="C16" s="2">
        <f>COUNTIF('Answers RR only'!$AY$3:$AY$16,"Retain")</f>
        <v>9</v>
      </c>
      <c r="D16" s="2">
        <f>COUNTIF('Answers RR only'!$AY$3:$AY$16,"Remove")</f>
        <v>5</v>
      </c>
      <c r="E16" s="2">
        <f>COUNTIF('Answers RR only'!$AY$3:$AY$16,"")</f>
        <v>0</v>
      </c>
      <c r="F16" s="46">
        <f t="shared" si="0"/>
        <v>0.6428571428571429</v>
      </c>
      <c r="G16" s="2">
        <f>COUNTIF('Answers RR only'!$AY$17:$AY$31,"Retain")</f>
        <v>10</v>
      </c>
      <c r="H16" s="2">
        <f>COUNTIF('Answers RR only'!$AY$17:$AY$31,"Remove")</f>
        <v>3</v>
      </c>
      <c r="I16" s="2">
        <f>COUNTIF('Answers RR only'!$AY$17:$AY$31,"")</f>
        <v>2</v>
      </c>
      <c r="J16" s="46">
        <f t="shared" si="1"/>
        <v>0.6666666666666666</v>
      </c>
      <c r="K16" s="2">
        <f>COUNTIF('Answers RR only'!$AY$32:$AY$39,"Retain")</f>
        <v>6</v>
      </c>
      <c r="L16" s="2">
        <f>COUNTIF('Answers RR only'!$AY$32:$AY$39,"Remove")</f>
        <v>1</v>
      </c>
      <c r="M16" s="2">
        <f>COUNTIF('Answers RR only'!$AY$32:$AY$39,"")</f>
        <v>1</v>
      </c>
      <c r="N16" s="46">
        <f t="shared" si="2"/>
        <v>0.75</v>
      </c>
      <c r="O16" s="2">
        <f>COUNTIF('Answers RR only'!$AY$40:$AY$59,"Retain")</f>
        <v>13</v>
      </c>
      <c r="P16" s="2">
        <f>COUNTIF('Answers RR only'!$AY$40:$AY$59,"Remove")</f>
        <v>5</v>
      </c>
      <c r="Q16" s="2">
        <f>COUNTIF('Answers RR only'!$AY$40:$AY$59,"")</f>
        <v>2</v>
      </c>
      <c r="R16" s="46">
        <f t="shared" si="3"/>
        <v>0.65</v>
      </c>
      <c r="S16" s="2">
        <f>COUNTIF('Answers RR only'!$AY$60:$AY$61,"Retain")</f>
        <v>0</v>
      </c>
      <c r="T16" s="2">
        <f>COUNTIF('Answers RR only'!$AY$60:$AY$61,"Remove")</f>
        <v>2</v>
      </c>
      <c r="U16" s="2">
        <f>COUNTIF('Answers RR only'!$AY$60:$AY$61,"")</f>
        <v>0</v>
      </c>
      <c r="V16" s="46">
        <f t="shared" si="4"/>
        <v>0</v>
      </c>
      <c r="W16" s="2">
        <f>COUNTIF('Answers RR only'!$AY$62:$AY$66,"Retain")</f>
        <v>5</v>
      </c>
      <c r="X16" s="2">
        <f>COUNTIF('Answers RR only'!$AY$62:$AY$66,"Remove")</f>
        <v>0</v>
      </c>
      <c r="Y16" s="2">
        <f>COUNTIF('Answers RR only'!$AY$62:$AY$66,"")</f>
        <v>0</v>
      </c>
      <c r="Z16" s="46">
        <f t="shared" si="5"/>
        <v>1</v>
      </c>
      <c r="AA16" s="2">
        <f>COUNTIF('Answers RR only'!$AY$67:$AY$70,"Retain")</f>
        <v>4</v>
      </c>
      <c r="AB16" s="2">
        <f>COUNTIF('Answers RR only'!$AY$67:$AY$70,"Remove")</f>
        <v>0</v>
      </c>
      <c r="AC16" s="2">
        <f>COUNTIF('Answers RR only'!$AY$67:$AY$70,"")</f>
        <v>0</v>
      </c>
      <c r="AD16" s="46">
        <f t="shared" si="6"/>
        <v>1</v>
      </c>
      <c r="AE16" s="2">
        <f>COUNTIF('Answers RR only'!$AY$71:$AY$72,"Retain")</f>
        <v>2</v>
      </c>
      <c r="AF16" s="2">
        <f>COUNTIF('Answers RR only'!$AY$71:$AY$72,"Remove")</f>
        <v>0</v>
      </c>
      <c r="AG16" s="2">
        <f>COUNTIF('Answers RR only'!$AY$71:$AY$72,"")</f>
        <v>0</v>
      </c>
      <c r="AH16" s="79">
        <f t="shared" si="7"/>
        <v>1</v>
      </c>
      <c r="AI16" s="1">
        <f t="shared" si="8"/>
        <v>49</v>
      </c>
      <c r="AJ16" s="1">
        <f t="shared" si="9"/>
        <v>21</v>
      </c>
      <c r="AK16" s="79">
        <f t="shared" si="10"/>
        <v>0.7</v>
      </c>
    </row>
    <row r="17" spans="1:37" ht="33">
      <c r="A17" s="116"/>
      <c r="B17" s="52" t="s">
        <v>47</v>
      </c>
      <c r="C17" s="2">
        <f>COUNTIF('Answers RR only'!$AO$3:$AO$16,"Retain")</f>
        <v>6</v>
      </c>
      <c r="D17" s="2">
        <f>COUNTIF('Answers RR only'!$AO$3:$AO$16,"Remove")</f>
        <v>8</v>
      </c>
      <c r="E17" s="2">
        <f>COUNTIF('Answers RR only'!$AO$3:$AO$16,"")</f>
        <v>0</v>
      </c>
      <c r="F17" s="46">
        <f t="shared" si="0"/>
        <v>0.42857142857142855</v>
      </c>
      <c r="G17" s="2">
        <f>COUNTIF('Answers RR only'!$AO$17:$AO$31,"Retain")</f>
        <v>7</v>
      </c>
      <c r="H17" s="2">
        <f>COUNTIF('Answers RR only'!$AO$17:$AO$31,"Remove")</f>
        <v>7</v>
      </c>
      <c r="I17" s="2">
        <f>COUNTIF('Answers RR only'!$AO$17:$AO$31,"")</f>
        <v>1</v>
      </c>
      <c r="J17" s="46">
        <f t="shared" si="1"/>
        <v>0.4666666666666667</v>
      </c>
      <c r="K17" s="2">
        <f>COUNTIF('Answers RR only'!$AO$32:$AO$39,"Retain")</f>
        <v>4</v>
      </c>
      <c r="L17" s="2">
        <f>COUNTIF('Answers RR only'!$AO$32:$AO$39,"Remove")</f>
        <v>3</v>
      </c>
      <c r="M17" s="2">
        <f>COUNTIF('Answers RR only'!$AO$32:$AO$39,"")</f>
        <v>1</v>
      </c>
      <c r="N17" s="46">
        <f t="shared" si="2"/>
        <v>0.5</v>
      </c>
      <c r="O17" s="2">
        <f>COUNTIF('Answers RR only'!$AO$40:$AO$59,"Retain")</f>
        <v>9</v>
      </c>
      <c r="P17" s="2">
        <f>COUNTIF('Answers RR only'!$AO$40:$AO$59,"Remove")</f>
        <v>10</v>
      </c>
      <c r="Q17" s="2">
        <f>COUNTIF('Answers RR only'!$AO$40:$AO$59,"")</f>
        <v>1</v>
      </c>
      <c r="R17" s="46">
        <f t="shared" si="3"/>
        <v>0.45</v>
      </c>
      <c r="S17" s="2">
        <f>COUNTIF('Answers RR only'!$AO$60:$AO$61,"Retain")</f>
        <v>0</v>
      </c>
      <c r="T17" s="2">
        <f>COUNTIF('Answers RR only'!$AO$60:$AO$61,"Remove")</f>
        <v>2</v>
      </c>
      <c r="U17" s="2">
        <f>COUNTIF('Answers RR only'!$AO$60:$AO$61,"")</f>
        <v>0</v>
      </c>
      <c r="V17" s="46">
        <f t="shared" si="4"/>
        <v>0</v>
      </c>
      <c r="W17" s="2">
        <f>COUNTIF('Answers RR only'!$AO$62:$AO$66,"Retain")</f>
        <v>3</v>
      </c>
      <c r="X17" s="2">
        <f>COUNTIF('Answers RR only'!$AO$62:$AO$66,"Remove")</f>
        <v>2</v>
      </c>
      <c r="Y17" s="2">
        <f>COUNTIF('Answers RR only'!$AO$62:$AO$66,"")</f>
        <v>0</v>
      </c>
      <c r="Z17" s="46">
        <f t="shared" si="5"/>
        <v>0.6</v>
      </c>
      <c r="AA17" s="2">
        <f>COUNTIF('Answers RR only'!$AO$67:$AO$70,"Retain")</f>
        <v>3</v>
      </c>
      <c r="AB17" s="2">
        <f>COUNTIF('Answers RR only'!$AO$67:$AO$70,"Remove")</f>
        <v>1</v>
      </c>
      <c r="AC17" s="2">
        <f>COUNTIF('Answers RR only'!$AO$67:$AO$70,"")</f>
        <v>0</v>
      </c>
      <c r="AD17" s="46">
        <f t="shared" si="6"/>
        <v>0.75</v>
      </c>
      <c r="AE17" s="2">
        <f>COUNTIF('Answers RR only'!$AO$71:$AO$72,"Retain")</f>
        <v>2</v>
      </c>
      <c r="AF17" s="2">
        <f>COUNTIF('Answers RR only'!$AO$71:$AO$72,"Remove")</f>
        <v>0</v>
      </c>
      <c r="AG17" s="2">
        <f>COUNTIF('Answers RR only'!$AO$71:$AO$72,"")</f>
        <v>0</v>
      </c>
      <c r="AH17" s="79">
        <f t="shared" si="7"/>
        <v>1</v>
      </c>
      <c r="AI17" s="1">
        <f t="shared" si="8"/>
        <v>34</v>
      </c>
      <c r="AJ17" s="1">
        <f t="shared" si="9"/>
        <v>36</v>
      </c>
      <c r="AK17" s="79">
        <f t="shared" si="10"/>
        <v>0.4857142857142857</v>
      </c>
    </row>
    <row r="18" spans="1:37" ht="13.5">
      <c r="A18" s="116"/>
      <c r="B18" s="52" t="s">
        <v>51</v>
      </c>
      <c r="C18" s="2">
        <f>COUNTIF('Answers RR only'!$AS$3:$AS$16,"Retain")</f>
        <v>9</v>
      </c>
      <c r="D18" s="2">
        <f>COUNTIF('Answers RR only'!$AS$3:$AS$16,"Remove")</f>
        <v>3</v>
      </c>
      <c r="E18" s="2">
        <f>COUNTIF('Answers RR only'!$AS$3:$AS$16,"")</f>
        <v>2</v>
      </c>
      <c r="F18" s="46">
        <f t="shared" si="0"/>
        <v>0.6428571428571429</v>
      </c>
      <c r="G18" s="2">
        <f>COUNTIF('Answers RR only'!$AS$17:$AS$31,"Retain")</f>
        <v>8</v>
      </c>
      <c r="H18" s="2">
        <f>COUNTIF('Answers RR only'!$AS$17:$AS$31,"Remove")</f>
        <v>4</v>
      </c>
      <c r="I18" s="2">
        <f>COUNTIF('Answers RR only'!$AS$17:$AS$31,"")</f>
        <v>3</v>
      </c>
      <c r="J18" s="46">
        <f t="shared" si="1"/>
        <v>0.5333333333333333</v>
      </c>
      <c r="K18" s="2">
        <f>COUNTIF('Answers RR only'!$AS$32:$AS$39,"Retain")</f>
        <v>3</v>
      </c>
      <c r="L18" s="2">
        <f>COUNTIF('Answers RR only'!$AS$32:$AS$39,"Remove")</f>
        <v>4</v>
      </c>
      <c r="M18" s="2">
        <f>COUNTIF('Answers RR only'!$AS$32:$AS$39,"")</f>
        <v>1</v>
      </c>
      <c r="N18" s="46">
        <f t="shared" si="2"/>
        <v>0.375</v>
      </c>
      <c r="O18" s="2">
        <f>COUNTIF('Answers RR only'!$AS$40:$AS$59,"Retain")</f>
        <v>8</v>
      </c>
      <c r="P18" s="2">
        <f>COUNTIF('Answers RR only'!$AS$40:$AS$59,"Remove")</f>
        <v>9</v>
      </c>
      <c r="Q18" s="2">
        <f>COUNTIF('Answers RR only'!$AS$40:$AS$59,"")</f>
        <v>3</v>
      </c>
      <c r="R18" s="46">
        <f t="shared" si="3"/>
        <v>0.4</v>
      </c>
      <c r="S18" s="2">
        <f>COUNTIF('Answers RR only'!$AS$60:$AS$61,"Retain")</f>
        <v>2</v>
      </c>
      <c r="T18" s="2">
        <f>COUNTIF('Answers RR only'!$AS$60:$AS$61,"Remove")</f>
        <v>0</v>
      </c>
      <c r="U18" s="2">
        <f>COUNTIF('Answers RR only'!$AS$60:$AS$61,"")</f>
        <v>0</v>
      </c>
      <c r="V18" s="46">
        <f t="shared" si="4"/>
        <v>1</v>
      </c>
      <c r="W18" s="2">
        <f>COUNTIF('Answers RR only'!$AS$62:$AS$66,"Retain")</f>
        <v>1</v>
      </c>
      <c r="X18" s="2">
        <f>COUNTIF('Answers RR only'!$AS$62:$AS$66,"Remove")</f>
        <v>1</v>
      </c>
      <c r="Y18" s="2">
        <f>COUNTIF('Answers RR only'!$AS$62:$AS$66,"")</f>
        <v>3</v>
      </c>
      <c r="Z18" s="46">
        <f t="shared" si="5"/>
        <v>0.2</v>
      </c>
      <c r="AA18" s="2">
        <f>COUNTIF('Answers RR only'!$AS$67:$AS$70,"Retain")</f>
        <v>1</v>
      </c>
      <c r="AB18" s="2">
        <f>COUNTIF('Answers RR only'!$AS$67:$AS$70,"Remove")</f>
        <v>1</v>
      </c>
      <c r="AC18" s="2">
        <f>COUNTIF('Answers RR only'!$AS$67:$AS$70,"")</f>
        <v>2</v>
      </c>
      <c r="AD18" s="46">
        <f t="shared" si="6"/>
        <v>0.25</v>
      </c>
      <c r="AE18" s="2">
        <f>COUNTIF('Answers RR only'!$AS$71:$AS$72,"Retain")</f>
        <v>1</v>
      </c>
      <c r="AF18" s="2">
        <f>COUNTIF('Answers RR only'!$AS$71:$AS$72,"Remove")</f>
        <v>1</v>
      </c>
      <c r="AG18" s="2">
        <f>COUNTIF('Answers RR only'!$AS$71:$AS$72,"")</f>
        <v>0</v>
      </c>
      <c r="AH18" s="79">
        <f t="shared" si="7"/>
        <v>0.5</v>
      </c>
      <c r="AI18" s="1">
        <f t="shared" si="8"/>
        <v>33</v>
      </c>
      <c r="AJ18" s="1">
        <f t="shared" si="9"/>
        <v>37</v>
      </c>
      <c r="AK18" s="79">
        <f t="shared" si="10"/>
        <v>0.4714285714285714</v>
      </c>
    </row>
    <row r="19" spans="1:37" ht="43.5">
      <c r="A19" s="115" t="s">
        <v>290</v>
      </c>
      <c r="B19" s="52" t="s">
        <v>0</v>
      </c>
      <c r="C19" s="2">
        <f>COUNTIF('Answers RR only'!$C$3:$C$16,"Retain")</f>
        <v>14</v>
      </c>
      <c r="D19" s="2">
        <f>COUNTIF('Answers RR only'!C3:C16,"Remove")</f>
        <v>0</v>
      </c>
      <c r="E19" s="2">
        <f>COUNTBLANK('Answers RR only'!C3:C16)</f>
        <v>0</v>
      </c>
      <c r="F19" s="46">
        <f t="shared" si="0"/>
        <v>1</v>
      </c>
      <c r="G19" s="2">
        <f>COUNTIF('Answers RR only'!$C$17:$C$31,"Retain")</f>
        <v>13</v>
      </c>
      <c r="H19" s="2">
        <f>COUNTIF('Answers RR only'!$C$17:$C$31,"Remove")</f>
        <v>1</v>
      </c>
      <c r="I19" s="2">
        <f>COUNTIF('Answers RR only'!$C$17:$C$31,"")</f>
        <v>1</v>
      </c>
      <c r="J19" s="46">
        <f t="shared" si="1"/>
        <v>0.8666666666666667</v>
      </c>
      <c r="K19" s="2">
        <f>COUNTIF('Answers RR only'!$C$32:$C$39,"Retain")</f>
        <v>8</v>
      </c>
      <c r="L19" s="2">
        <f>COUNTIF('Answers RR only'!$C$32:$C$39,"Remove")</f>
        <v>0</v>
      </c>
      <c r="M19" s="2">
        <f>COUNTIF('Answers RR only'!$C$32:$C$39,"")</f>
        <v>0</v>
      </c>
      <c r="N19" s="46">
        <f t="shared" si="2"/>
        <v>1</v>
      </c>
      <c r="O19" s="2">
        <f>COUNTIF('Answers RR only'!$C$40:$C$59,"Retain")</f>
        <v>19</v>
      </c>
      <c r="P19" s="2">
        <f>COUNTIF('Answers RR only'!$C$40:$C$59,"Remove")</f>
        <v>1</v>
      </c>
      <c r="Q19" s="2">
        <f>COUNTIF('Answers RR only'!$C$40:$C$59,"")</f>
        <v>0</v>
      </c>
      <c r="R19" s="46">
        <f t="shared" si="3"/>
        <v>0.95</v>
      </c>
      <c r="S19" s="2">
        <f>COUNTIF('Answers RR only'!C60:C61,"Retain")</f>
        <v>2</v>
      </c>
      <c r="T19" s="2">
        <f>COUNTIF('Answers RR only'!$C$60:$C$61,"Remove")</f>
        <v>0</v>
      </c>
      <c r="U19" s="2">
        <f>COUNTIF('Answers RR only'!$C$60:$C$61,"")</f>
        <v>0</v>
      </c>
      <c r="V19" s="46">
        <f t="shared" si="4"/>
        <v>1</v>
      </c>
      <c r="W19" s="2">
        <f>COUNTIF('Answers RR only'!C62:C66,"Retain")</f>
        <v>4</v>
      </c>
      <c r="X19" s="2">
        <f>COUNTIF('Answers RR only'!$C$62:$C$66,"Remove")</f>
        <v>1</v>
      </c>
      <c r="Y19" s="2">
        <f>COUNTIF('Answers RR only'!$C$62:$C$66,"")</f>
        <v>0</v>
      </c>
      <c r="Z19" s="46">
        <f t="shared" si="5"/>
        <v>0.8</v>
      </c>
      <c r="AA19" s="2">
        <f>COUNTIF('Answers RR only'!C67:C70,"Retain")</f>
        <v>4</v>
      </c>
      <c r="AB19" s="2">
        <f>COUNTIF('Answers RR only'!$C$67:$C$70,"Remove")</f>
        <v>0</v>
      </c>
      <c r="AC19" s="2">
        <f>COUNTIF('Answers RR only'!$C$67:$C$70,"")</f>
        <v>0</v>
      </c>
      <c r="AD19" s="46">
        <f t="shared" si="6"/>
        <v>1</v>
      </c>
      <c r="AE19" s="2">
        <f>COUNTIF('Answers RR only'!C71:C72,"Retain")</f>
        <v>2</v>
      </c>
      <c r="AF19" s="2">
        <f>COUNTIF('Answers RR only'!$C$71:$C$72,"Remove")</f>
        <v>0</v>
      </c>
      <c r="AG19" s="2">
        <f>COUNTIF('Answers RR only'!$C$71:$C$72,"")</f>
        <v>0</v>
      </c>
      <c r="AH19" s="79">
        <f t="shared" si="7"/>
        <v>1</v>
      </c>
      <c r="AI19" s="1">
        <f t="shared" si="8"/>
        <v>66</v>
      </c>
      <c r="AJ19" s="1">
        <f t="shared" si="9"/>
        <v>4</v>
      </c>
      <c r="AK19" s="79">
        <f t="shared" si="10"/>
        <v>0.9428571428571428</v>
      </c>
    </row>
    <row r="20" spans="1:37" ht="21.75">
      <c r="A20" s="116"/>
      <c r="B20" s="87" t="s">
        <v>5</v>
      </c>
      <c r="C20" s="2">
        <f>COUNTIF('Answers RR only'!$H$3:$H$16,"Retain")</f>
        <v>14</v>
      </c>
      <c r="D20" s="2">
        <f>COUNTIF('Answers RR only'!$H$3:$H$16,"Remove")</f>
        <v>0</v>
      </c>
      <c r="E20" s="2">
        <f>COUNTBLANK('Answers RR only'!$H$3:$H$16)</f>
        <v>0</v>
      </c>
      <c r="F20" s="46">
        <f t="shared" si="0"/>
        <v>1</v>
      </c>
      <c r="G20" s="2">
        <f>COUNTIF('Answers RR only'!$H$17:$H$31,"Retain")</f>
        <v>13</v>
      </c>
      <c r="H20" s="2">
        <f>COUNTIF('Answers RR only'!$H$17:$H$31,"Remove")</f>
        <v>1</v>
      </c>
      <c r="I20" s="2">
        <f>COUNTIF('Answers RR only'!$H$17:$H$31,"")</f>
        <v>1</v>
      </c>
      <c r="J20" s="46">
        <f t="shared" si="1"/>
        <v>0.8666666666666667</v>
      </c>
      <c r="K20" s="2">
        <f>COUNTIF('Answers RR only'!$H$32:$H$39,"Retain")</f>
        <v>7</v>
      </c>
      <c r="L20" s="2">
        <f>COUNTIF('Answers RR only'!$H$32:$H$39,"Remove")</f>
        <v>1</v>
      </c>
      <c r="M20" s="2">
        <f>COUNTIF('Answers RR only'!$H$32:$H$39,"")</f>
        <v>0</v>
      </c>
      <c r="N20" s="46">
        <f t="shared" si="2"/>
        <v>0.875</v>
      </c>
      <c r="O20" s="2">
        <f>COUNTIF('Answers RR only'!$H$40:$H$59,"Retain")</f>
        <v>19</v>
      </c>
      <c r="P20" s="2">
        <f>COUNTIF('Answers RR only'!$H$40:$H$59,"Remove")</f>
        <v>0</v>
      </c>
      <c r="Q20" s="2">
        <f>COUNTIF('Answers RR only'!$H$40:$H$59,"")</f>
        <v>1</v>
      </c>
      <c r="R20" s="46">
        <f t="shared" si="3"/>
        <v>0.95</v>
      </c>
      <c r="S20" s="2">
        <f>COUNTIF('Answers RR only'!$H$60:$H$61,"Retain")</f>
        <v>1</v>
      </c>
      <c r="T20" s="2">
        <f>COUNTIF('Answers RR only'!$H$60:$H$61,"Remove")</f>
        <v>0</v>
      </c>
      <c r="U20" s="2">
        <f>COUNTIF('Answers RR only'!$H$60:$H$61,"")</f>
        <v>1</v>
      </c>
      <c r="V20" s="46">
        <f t="shared" si="4"/>
        <v>0.5</v>
      </c>
      <c r="W20" s="2">
        <f>COUNTIF('Answers RR only'!$H$62:$H$66,"Retain")</f>
        <v>5</v>
      </c>
      <c r="X20" s="2">
        <f>COUNTIF('Answers RR only'!$H$62:$H$66,"Remove")</f>
        <v>0</v>
      </c>
      <c r="Y20" s="2">
        <f>COUNTIF('Answers RR only'!$H$62:$H$66,"")</f>
        <v>0</v>
      </c>
      <c r="Z20" s="46">
        <f t="shared" si="5"/>
        <v>1</v>
      </c>
      <c r="AA20" s="2">
        <f>COUNTIF('Answers RR only'!$H$67:$H$70,"Retain")</f>
        <v>4</v>
      </c>
      <c r="AB20" s="2">
        <f>COUNTIF('Answers RR only'!$H$67:$H$70,"Remove")</f>
        <v>0</v>
      </c>
      <c r="AC20" s="2">
        <f>COUNTIF('Answers RR only'!$H$67:$H$70,"")</f>
        <v>0</v>
      </c>
      <c r="AD20" s="46">
        <f t="shared" si="6"/>
        <v>1</v>
      </c>
      <c r="AE20" s="2">
        <f>COUNTIF('Answers RR only'!$H$71:$H$72,"Retain")</f>
        <v>2</v>
      </c>
      <c r="AF20" s="2">
        <f>COUNTIF('Answers RR only'!$H$71:$H$72,"Remove")</f>
        <v>0</v>
      </c>
      <c r="AG20" s="2">
        <f>COUNTIF('Answers RR only'!$H$71:$H$72,"")</f>
        <v>0</v>
      </c>
      <c r="AH20" s="79">
        <f t="shared" si="7"/>
        <v>1</v>
      </c>
      <c r="AI20" s="1">
        <f t="shared" si="8"/>
        <v>65</v>
      </c>
      <c r="AJ20" s="1">
        <f t="shared" si="9"/>
        <v>5</v>
      </c>
      <c r="AK20" s="79">
        <f t="shared" si="10"/>
        <v>0.9285714285714286</v>
      </c>
    </row>
    <row r="21" spans="1:37" ht="13.5">
      <c r="A21" s="116"/>
      <c r="B21" s="87" t="s">
        <v>2</v>
      </c>
      <c r="C21" s="2">
        <f>COUNTIF('Answers RR only'!$E$3:$E$16,"Retain")</f>
        <v>13</v>
      </c>
      <c r="D21" s="2">
        <f>COUNTIF('Answers RR only'!$E$3:$E$16,"Remove")</f>
        <v>1</v>
      </c>
      <c r="E21" s="2">
        <f>COUNTBLANK('Answers RR only'!$E$3:$E$16)</f>
        <v>0</v>
      </c>
      <c r="F21" s="46">
        <f t="shared" si="0"/>
        <v>0.9285714285714286</v>
      </c>
      <c r="G21" s="2">
        <f>COUNTIF('Answers RR only'!$E$17:$E$31,"Retain")</f>
        <v>13</v>
      </c>
      <c r="H21" s="2">
        <f>COUNTIF('Answers RR only'!$E$17:$E$31,"Remove")</f>
        <v>1</v>
      </c>
      <c r="I21" s="2">
        <f>COUNTIF('Answers RR only'!$E$17:$E$31,"")</f>
        <v>1</v>
      </c>
      <c r="J21" s="46">
        <f t="shared" si="1"/>
        <v>0.8666666666666667</v>
      </c>
      <c r="K21" s="2">
        <f>COUNTIF('Answers RR only'!$E$32:$E$39,"Retain")</f>
        <v>8</v>
      </c>
      <c r="L21" s="2">
        <f>COUNTIF('Answers RR only'!$E$32:$E$39,"Remove")</f>
        <v>0</v>
      </c>
      <c r="M21" s="2">
        <f>COUNTIF('Answers RR only'!$E$32:$E$39,"")</f>
        <v>0</v>
      </c>
      <c r="N21" s="46">
        <f t="shared" si="2"/>
        <v>1</v>
      </c>
      <c r="O21" s="2">
        <f>COUNTIF('Answers RR only'!$E$40:$E$59,"Retain")</f>
        <v>17</v>
      </c>
      <c r="P21" s="2">
        <f>COUNTIF('Answers RR only'!$E$40:$E$59,"Remove")</f>
        <v>2</v>
      </c>
      <c r="Q21" s="2">
        <f>COUNTIF('Answers RR only'!$E$40:$E$59,"")</f>
        <v>1</v>
      </c>
      <c r="R21" s="46">
        <f t="shared" si="3"/>
        <v>0.85</v>
      </c>
      <c r="S21" s="2">
        <f>COUNTIF('Answers RR only'!$E$60:$E$61,"Retain")</f>
        <v>2</v>
      </c>
      <c r="T21" s="2">
        <f>COUNTIF('Answers RR only'!$E$60:$E$61,"Remove")</f>
        <v>0</v>
      </c>
      <c r="U21" s="2">
        <f>COUNTIF('Answers RR only'!$E$60:$E$61,"")</f>
        <v>0</v>
      </c>
      <c r="V21" s="46">
        <f t="shared" si="4"/>
        <v>1</v>
      </c>
      <c r="W21" s="2">
        <f>COUNTIF('Answers RR only'!$E$62:$E$66,"Retain")</f>
        <v>5</v>
      </c>
      <c r="X21" s="2">
        <f>COUNTIF('Answers RR only'!$E$62:$E$66,"Remove")</f>
        <v>0</v>
      </c>
      <c r="Y21" s="2">
        <f>COUNTIF('Answers RR only'!$E$62:$E$66,"")</f>
        <v>0</v>
      </c>
      <c r="Z21" s="46">
        <f t="shared" si="5"/>
        <v>1</v>
      </c>
      <c r="AA21" s="2">
        <f>COUNTIF('Answers RR only'!$E$67:$E$70,"Retain")</f>
        <v>4</v>
      </c>
      <c r="AB21" s="2">
        <f>COUNTIF('Answers RR only'!$E$67:$E$70,"Remove")</f>
        <v>0</v>
      </c>
      <c r="AC21" s="2">
        <f>COUNTIF('Answers RR only'!$E$67:$E$70,"")</f>
        <v>0</v>
      </c>
      <c r="AD21" s="46">
        <f t="shared" si="6"/>
        <v>1</v>
      </c>
      <c r="AE21" s="2">
        <f>COUNTIF('Answers RR only'!$E$71:$E$72,"Retain")</f>
        <v>2</v>
      </c>
      <c r="AF21" s="2">
        <f>COUNTIF('Answers RR only'!$E$71:$E$72,"Remove")</f>
        <v>0</v>
      </c>
      <c r="AG21" s="2">
        <f>COUNTIF('Answers RR only'!$E$71:$E$72,"")</f>
        <v>0</v>
      </c>
      <c r="AH21" s="79">
        <f t="shared" si="7"/>
        <v>1</v>
      </c>
      <c r="AI21" s="1">
        <f t="shared" si="8"/>
        <v>64</v>
      </c>
      <c r="AJ21" s="1">
        <f t="shared" si="9"/>
        <v>6</v>
      </c>
      <c r="AK21" s="79">
        <f t="shared" si="10"/>
        <v>0.9142857142857143</v>
      </c>
    </row>
    <row r="22" spans="1:37" ht="13.5">
      <c r="A22" s="116"/>
      <c r="B22" s="87" t="s">
        <v>4</v>
      </c>
      <c r="C22" s="2">
        <f>COUNTIF('Answers RR only'!$G$3:$G$16,"Retain")</f>
        <v>13</v>
      </c>
      <c r="D22" s="2">
        <f>COUNTIF('Answers RR only'!$G$3:$G$16,"Remove")</f>
        <v>1</v>
      </c>
      <c r="E22" s="2">
        <f>COUNTBLANK('Answers RR only'!$G$3:$G$16)</f>
        <v>0</v>
      </c>
      <c r="F22" s="46">
        <f t="shared" si="0"/>
        <v>0.9285714285714286</v>
      </c>
      <c r="G22" s="2">
        <f>COUNTIF('Answers RR only'!$G$17:$G$31,"Retain")</f>
        <v>13</v>
      </c>
      <c r="H22" s="2">
        <f>COUNTIF('Answers RR only'!$G$17:$G$31,"Remove")</f>
        <v>1</v>
      </c>
      <c r="I22" s="2">
        <f>COUNTIF('Answers RR only'!$G$17:$G$31,"")</f>
        <v>1</v>
      </c>
      <c r="J22" s="46">
        <f t="shared" si="1"/>
        <v>0.8666666666666667</v>
      </c>
      <c r="K22" s="2">
        <f>COUNTIF('Answers RR only'!$G$32:$G$39,"Retain")</f>
        <v>8</v>
      </c>
      <c r="L22" s="2">
        <f>COUNTIF('Answers RR only'!$G$32:$G$39,"Remove")</f>
        <v>0</v>
      </c>
      <c r="M22" s="2">
        <f>COUNTIF('Answers RR only'!$G$32:$G$39,"")</f>
        <v>0</v>
      </c>
      <c r="N22" s="46">
        <f t="shared" si="2"/>
        <v>1</v>
      </c>
      <c r="O22" s="2">
        <f>COUNTIF('Answers RR only'!$G$40:$G$59,"Retain")</f>
        <v>17</v>
      </c>
      <c r="P22" s="2">
        <f>COUNTIF('Answers RR only'!$G$40:$G$59,"Remove")</f>
        <v>2</v>
      </c>
      <c r="Q22" s="2">
        <f>COUNTIF('Answers RR only'!$G$40:$G$59,"")</f>
        <v>1</v>
      </c>
      <c r="R22" s="46">
        <f t="shared" si="3"/>
        <v>0.85</v>
      </c>
      <c r="S22" s="2">
        <f>COUNTIF('Answers RR only'!$G$60:$G$61,"Retain")</f>
        <v>1</v>
      </c>
      <c r="T22" s="2">
        <f>COUNTIF('Answers RR only'!$G$60:$G$61,"Remove")</f>
        <v>0</v>
      </c>
      <c r="U22" s="2">
        <f>COUNTIF('Answers RR only'!$G$60:$G$61,"")</f>
        <v>1</v>
      </c>
      <c r="V22" s="46">
        <f t="shared" si="4"/>
        <v>0.5</v>
      </c>
      <c r="W22" s="2">
        <f>COUNTIF('Answers RR only'!$G$62:$G$66,"Retain")</f>
        <v>5</v>
      </c>
      <c r="X22" s="2">
        <f>COUNTIF('Answers RR only'!$G$62:$G$66,"Remove")</f>
        <v>0</v>
      </c>
      <c r="Y22" s="2">
        <f>COUNTIF('Answers RR only'!$G$62:$G$66,"")</f>
        <v>0</v>
      </c>
      <c r="Z22" s="46">
        <f t="shared" si="5"/>
        <v>1</v>
      </c>
      <c r="AA22" s="2">
        <f>COUNTIF('Answers RR only'!$G$67:$G$70,"Retain")</f>
        <v>2</v>
      </c>
      <c r="AB22" s="2">
        <f>COUNTIF('Answers RR only'!$G$67:$G$70,"Remove")</f>
        <v>2</v>
      </c>
      <c r="AC22" s="2">
        <f>COUNTIF('Answers RR only'!$G$67:$G$70,"")</f>
        <v>0</v>
      </c>
      <c r="AD22" s="46">
        <f t="shared" si="6"/>
        <v>0.5</v>
      </c>
      <c r="AE22" s="2">
        <f>COUNTIF('Answers RR only'!$G$71:$G$72,"Retain")</f>
        <v>2</v>
      </c>
      <c r="AF22" s="2">
        <f>COUNTIF('Answers RR only'!$G$71:$G$72,"Remove")</f>
        <v>0</v>
      </c>
      <c r="AG22" s="2">
        <f>COUNTIF('Answers RR only'!$G$71:$G$72,"")</f>
        <v>0</v>
      </c>
      <c r="AH22" s="79">
        <f t="shared" si="7"/>
        <v>1</v>
      </c>
      <c r="AI22" s="1">
        <f t="shared" si="8"/>
        <v>61</v>
      </c>
      <c r="AJ22" s="1">
        <f t="shared" si="9"/>
        <v>9</v>
      </c>
      <c r="AK22" s="79">
        <f t="shared" si="10"/>
        <v>0.8714285714285714</v>
      </c>
    </row>
    <row r="23" spans="1:37" ht="21.75">
      <c r="A23" s="116"/>
      <c r="B23" s="52" t="s">
        <v>3</v>
      </c>
      <c r="C23" s="2">
        <f>COUNTIF('Answers RR only'!$F$3:$F$16,"Retain")</f>
        <v>12</v>
      </c>
      <c r="D23" s="2">
        <f>COUNTIF('Answers RR only'!$F$3:$F$16,"Remove")</f>
        <v>2</v>
      </c>
      <c r="E23" s="2">
        <f>COUNTBLANK('Answers RR only'!$F$3:$F$16)</f>
        <v>0</v>
      </c>
      <c r="F23" s="46">
        <f t="shared" si="0"/>
        <v>0.8571428571428571</v>
      </c>
      <c r="G23" s="2">
        <f>COUNTIF('Answers RR only'!$F$17:$F$31,"Retain")</f>
        <v>10</v>
      </c>
      <c r="H23" s="2">
        <f>COUNTIF('Answers RR only'!$F$17:$F$31,"Remove")</f>
        <v>4</v>
      </c>
      <c r="I23" s="2">
        <f>COUNTIF('Answers RR only'!$F$17:$F$31,"")</f>
        <v>1</v>
      </c>
      <c r="J23" s="46">
        <f t="shared" si="1"/>
        <v>0.6666666666666666</v>
      </c>
      <c r="K23" s="2">
        <f>COUNTIF('Answers RR only'!$F$32:$F$39,"Retain")</f>
        <v>8</v>
      </c>
      <c r="L23" s="2">
        <f>COUNTIF('Answers RR only'!$F$32:$F$39,"Remove")</f>
        <v>0</v>
      </c>
      <c r="M23" s="2">
        <f>COUNTIF('Answers RR only'!$F$32:$F$39,"")</f>
        <v>0</v>
      </c>
      <c r="N23" s="46">
        <f t="shared" si="2"/>
        <v>1</v>
      </c>
      <c r="O23" s="2">
        <f>COUNTIF('Answers RR only'!$F$40:$F$59,"Retain")</f>
        <v>16</v>
      </c>
      <c r="P23" s="2">
        <f>COUNTIF('Answers RR only'!$F$40:$F$59,"Remove")</f>
        <v>3</v>
      </c>
      <c r="Q23" s="2">
        <f>COUNTIF('Answers RR only'!$F$40:$F$59,"")</f>
        <v>1</v>
      </c>
      <c r="R23" s="46">
        <f t="shared" si="3"/>
        <v>0.8</v>
      </c>
      <c r="S23" s="2">
        <f>COUNTIF('Answers RR only'!$F$60:$F$61,"Retain")</f>
        <v>2</v>
      </c>
      <c r="T23" s="2">
        <f>COUNTIF('Answers RR only'!$F$60:$F$61,"Remove")</f>
        <v>0</v>
      </c>
      <c r="U23" s="2">
        <f>COUNTIF('Answers RR only'!$F$60:$F$61,"")</f>
        <v>0</v>
      </c>
      <c r="V23" s="46">
        <f t="shared" si="4"/>
        <v>1</v>
      </c>
      <c r="W23" s="2">
        <f>COUNTIF('Answers RR only'!$F$62:$F$66,"Retain")</f>
        <v>5</v>
      </c>
      <c r="X23" s="2">
        <f>COUNTIF('Answers RR only'!$F$62:$F$66,"Remove")</f>
        <v>0</v>
      </c>
      <c r="Y23" s="2">
        <f>COUNTIF('Answers RR only'!$F$62:$F$66,"")</f>
        <v>0</v>
      </c>
      <c r="Z23" s="46">
        <f t="shared" si="5"/>
        <v>1</v>
      </c>
      <c r="AA23" s="2">
        <f>COUNTIF('Answers RR only'!$F$67:$F$70,"Retain")</f>
        <v>3</v>
      </c>
      <c r="AB23" s="2">
        <f>COUNTIF('Answers RR only'!$F$67:$F$70,"Remove")</f>
        <v>1</v>
      </c>
      <c r="AC23" s="2">
        <f>COUNTIF('Answers RR only'!$F$67:$F$70,"")</f>
        <v>0</v>
      </c>
      <c r="AD23" s="46">
        <f t="shared" si="6"/>
        <v>0.75</v>
      </c>
      <c r="AE23" s="2">
        <f>COUNTIF('Answers RR only'!$F$71:$F$72,"Retain")</f>
        <v>2</v>
      </c>
      <c r="AF23" s="2">
        <f>COUNTIF('Answers RR only'!$F$71:$F$72,"Remove")</f>
        <v>0</v>
      </c>
      <c r="AG23" s="2">
        <f>COUNTIF('Answers RR only'!$F$71:$F$72,"")</f>
        <v>0</v>
      </c>
      <c r="AH23" s="79">
        <f t="shared" si="7"/>
        <v>1</v>
      </c>
      <c r="AI23" s="1">
        <f t="shared" si="8"/>
        <v>58</v>
      </c>
      <c r="AJ23" s="1">
        <f t="shared" si="9"/>
        <v>12</v>
      </c>
      <c r="AK23" s="79">
        <f t="shared" si="10"/>
        <v>0.8285714285714286</v>
      </c>
    </row>
    <row r="24" spans="1:37" ht="21.75">
      <c r="A24" s="116"/>
      <c r="B24" s="52" t="s">
        <v>1</v>
      </c>
      <c r="C24" s="2">
        <f>COUNTIF('Answers RR only'!$D$3:$D$16,"Retain")</f>
        <v>10</v>
      </c>
      <c r="D24" s="2">
        <f>COUNTIF('Answers RR only'!$D$3:$D$16,"Remove")</f>
        <v>3</v>
      </c>
      <c r="E24" s="2">
        <f>COUNTBLANK('Answers RR only'!$D$3:$D$16)</f>
        <v>1</v>
      </c>
      <c r="F24" s="46">
        <f t="shared" si="0"/>
        <v>0.7142857142857143</v>
      </c>
      <c r="G24" s="2">
        <f>COUNTIF('Answers RR only'!$D$17:$D$31,"Retain")</f>
        <v>11</v>
      </c>
      <c r="H24" s="2">
        <f>COUNTIF('Answers RR only'!$D$17:$D$31,"Remove")</f>
        <v>3</v>
      </c>
      <c r="I24" s="2">
        <f>COUNTIF('Answers RR only'!$D$17:$D$31,"")</f>
        <v>1</v>
      </c>
      <c r="J24" s="46">
        <f t="shared" si="1"/>
        <v>0.7333333333333333</v>
      </c>
      <c r="K24" s="2">
        <f>COUNTIF('Answers RR only'!$D$32:$D$39,"Retain")</f>
        <v>6</v>
      </c>
      <c r="L24" s="2">
        <f>COUNTIF('Answers RR only'!$D$32:$D$39,"Remove")</f>
        <v>2</v>
      </c>
      <c r="M24" s="2">
        <f>COUNTIF('Answers RR only'!$D$32:$D$39,"")</f>
        <v>0</v>
      </c>
      <c r="N24" s="46">
        <f t="shared" si="2"/>
        <v>0.75</v>
      </c>
      <c r="O24" s="2">
        <f>COUNTIF('Answers RR only'!$D$40:$D$59,"Retain")</f>
        <v>17</v>
      </c>
      <c r="P24" s="2">
        <f>COUNTIF('Answers RR only'!$D$40:$D$59,"Remove")</f>
        <v>3</v>
      </c>
      <c r="Q24" s="2">
        <f>COUNTIF('Answers RR only'!$D$40:$D$59,"")</f>
        <v>0</v>
      </c>
      <c r="R24" s="46">
        <f t="shared" si="3"/>
        <v>0.85</v>
      </c>
      <c r="S24" s="2">
        <f>COUNTIF('Answers RR only'!$D$60:$D$61,"Retain")</f>
        <v>2</v>
      </c>
      <c r="T24" s="2">
        <f>COUNTIF('Answers RR only'!$D$60:$D$61,"Remove")</f>
        <v>0</v>
      </c>
      <c r="U24" s="2">
        <f>COUNTIF('Answers RR only'!$D$60:$D$61,"")</f>
        <v>0</v>
      </c>
      <c r="V24" s="46">
        <f t="shared" si="4"/>
        <v>1</v>
      </c>
      <c r="W24" s="2">
        <f>COUNTIF('Answers RR only'!$D$62:$D$66,"Retain")</f>
        <v>3</v>
      </c>
      <c r="X24" s="2">
        <f>COUNTIF('Answers RR only'!$D$62:$D$66,"Remove")</f>
        <v>1</v>
      </c>
      <c r="Y24" s="2">
        <f>COUNTIF('Answers RR only'!$D$62:$D$66,"")</f>
        <v>1</v>
      </c>
      <c r="Z24" s="46">
        <f t="shared" si="5"/>
        <v>0.6</v>
      </c>
      <c r="AA24" s="2">
        <f>COUNTIF('Answers RR only'!$D$67:$D$70,"Retain")</f>
        <v>4</v>
      </c>
      <c r="AB24" s="2">
        <f>COUNTIF('Answers RR only'!$D$67:$D$70,"Remove")</f>
        <v>0</v>
      </c>
      <c r="AC24" s="2">
        <f>COUNTIF('Answers RR only'!$D$67:$D$70,"")</f>
        <v>0</v>
      </c>
      <c r="AD24" s="46">
        <f t="shared" si="6"/>
        <v>1</v>
      </c>
      <c r="AE24" s="2">
        <f>COUNTIF('Answers RR only'!$D$71:$D$72,"Retain")</f>
        <v>2</v>
      </c>
      <c r="AF24" s="2">
        <f>COUNTIF('Answers RR only'!$D$71:$D$72,"Remove")</f>
        <v>0</v>
      </c>
      <c r="AG24" s="2">
        <f>COUNTIF('Answers RR only'!$D$71:$D$72,"")</f>
        <v>0</v>
      </c>
      <c r="AH24" s="79">
        <f t="shared" si="7"/>
        <v>1</v>
      </c>
      <c r="AI24" s="1">
        <f t="shared" si="8"/>
        <v>55</v>
      </c>
      <c r="AJ24" s="1">
        <f t="shared" si="9"/>
        <v>15</v>
      </c>
      <c r="AK24" s="79">
        <f t="shared" si="10"/>
        <v>0.7857142857142857</v>
      </c>
    </row>
    <row r="25" spans="1:37" ht="13.5">
      <c r="A25" s="116"/>
      <c r="B25" s="52" t="s">
        <v>9</v>
      </c>
      <c r="C25" s="2">
        <f>COUNTIF('Answers RR only'!$L$3:$L$3,"Retain")</f>
        <v>1</v>
      </c>
      <c r="D25" s="2">
        <f>COUNTIF('Answers RR only'!$L$3:$L$3,"Remove")</f>
        <v>0</v>
      </c>
      <c r="E25" s="2">
        <f>COUNTBLANK('Answers RR only'!$L$3:$L$3)</f>
        <v>0</v>
      </c>
      <c r="F25" s="46">
        <f t="shared" si="0"/>
        <v>1</v>
      </c>
      <c r="G25" s="2">
        <f>COUNTIF('Answers RR only'!$L$17:$L$31,"Retain")</f>
        <v>13</v>
      </c>
      <c r="H25" s="2">
        <f>COUNTIF('Answers RR only'!$L$17:$L$31,"Remove")</f>
        <v>1</v>
      </c>
      <c r="I25" s="2">
        <f>COUNTIF('Answers RR only'!$L$17:$L$31,"")</f>
        <v>1</v>
      </c>
      <c r="J25" s="46">
        <f t="shared" si="1"/>
        <v>0.8666666666666667</v>
      </c>
      <c r="K25" s="2">
        <f>COUNTIF('Answers RR only'!$L$32:$L$39,"Retain")</f>
        <v>6</v>
      </c>
      <c r="L25" s="2">
        <f>COUNTIF('Answers RR only'!$L$32:$L$39,"Remove")</f>
        <v>2</v>
      </c>
      <c r="M25" s="2">
        <f>COUNTIF('Answers RR only'!$L$32:$L$39,"")</f>
        <v>0</v>
      </c>
      <c r="N25" s="46">
        <f t="shared" si="2"/>
        <v>0.75</v>
      </c>
      <c r="O25" s="2">
        <f>COUNTIF('Answers RR only'!$L$40:$L$59,"Retain")</f>
        <v>13</v>
      </c>
      <c r="P25" s="2">
        <f>COUNTIF('Answers RR only'!$L$40:$L$59,"Remove")</f>
        <v>6</v>
      </c>
      <c r="Q25" s="2">
        <f>COUNTIF('Answers RR only'!$L$40:$L$59,"")</f>
        <v>1</v>
      </c>
      <c r="R25" s="46">
        <f t="shared" si="3"/>
        <v>0.65</v>
      </c>
      <c r="S25" s="2">
        <f>COUNTIF('Answers RR only'!$L$60:$L$61,"Retain")</f>
        <v>2</v>
      </c>
      <c r="T25" s="2">
        <f>COUNTIF('Answers RR only'!$L$60:$L$61,"Remove")</f>
        <v>0</v>
      </c>
      <c r="U25" s="2">
        <f>COUNTIF('Answers RR only'!$L$60:$L$61,"")</f>
        <v>0</v>
      </c>
      <c r="V25" s="46">
        <f t="shared" si="4"/>
        <v>1</v>
      </c>
      <c r="W25" s="2">
        <f>COUNTIF('Answers RR only'!$L$62:$L$66,"Retain")</f>
        <v>3</v>
      </c>
      <c r="X25" s="2">
        <f>COUNTIF('Answers RR only'!$L$62:$L$66,"Remove")</f>
        <v>0</v>
      </c>
      <c r="Y25" s="2">
        <f>COUNTIF('Answers RR only'!$L$62:$L$66,"")</f>
        <v>2</v>
      </c>
      <c r="Z25" s="46">
        <f t="shared" si="5"/>
        <v>0.6</v>
      </c>
      <c r="AA25" s="2">
        <f>COUNTIF('Answers RR only'!$L$67:$L$70,"Retain")</f>
        <v>4</v>
      </c>
      <c r="AB25" s="2">
        <f>COUNTIF('Answers RR only'!$L$67:$L$70,"Remove")</f>
        <v>0</v>
      </c>
      <c r="AC25" s="2">
        <f>COUNTIF('Answers RR only'!$L$67:$L$70,"")</f>
        <v>0</v>
      </c>
      <c r="AD25" s="46">
        <f t="shared" si="6"/>
        <v>1</v>
      </c>
      <c r="AE25" s="2">
        <f>COUNTIF('Answers RR only'!$L$71:$L$72,"Retain")</f>
        <v>2</v>
      </c>
      <c r="AF25" s="2">
        <f>COUNTIF('Answers RR only'!$L$71:$L$72,"Remove")</f>
        <v>0</v>
      </c>
      <c r="AG25" s="2">
        <f>COUNTIF('Answers RR only'!$L$71:$L$72,"")</f>
        <v>0</v>
      </c>
      <c r="AH25" s="79">
        <f t="shared" si="7"/>
        <v>1</v>
      </c>
      <c r="AI25" s="1">
        <f t="shared" si="8"/>
        <v>44</v>
      </c>
      <c r="AJ25" s="1">
        <f t="shared" si="9"/>
        <v>13</v>
      </c>
      <c r="AK25" s="79">
        <f t="shared" si="10"/>
        <v>0.7719298245614035</v>
      </c>
    </row>
    <row r="26" spans="1:37" ht="21.75">
      <c r="A26" s="116"/>
      <c r="B26" s="52" t="s">
        <v>7</v>
      </c>
      <c r="C26" s="2">
        <f>COUNTIF('Answers RR only'!$J$3:$J$16,"Retain")</f>
        <v>12</v>
      </c>
      <c r="D26" s="2">
        <f>COUNTIF('Answers RR only'!$J$3:$J$16,"Remove")</f>
        <v>2</v>
      </c>
      <c r="E26" s="2">
        <f>COUNTBLANK('Answers RR only'!$J$3:$J$16)</f>
        <v>0</v>
      </c>
      <c r="F26" s="46">
        <f t="shared" si="0"/>
        <v>0.8571428571428571</v>
      </c>
      <c r="G26" s="2">
        <f>COUNTIF('Answers RR only'!$J$17:$J$31,"Retain")</f>
        <v>9</v>
      </c>
      <c r="H26" s="2">
        <f>COUNTIF('Answers RR only'!$J$17:$J$31,"Remove")</f>
        <v>5</v>
      </c>
      <c r="I26" s="2">
        <f>COUNTIF('Answers RR only'!$J$17:$J$31,"")</f>
        <v>1</v>
      </c>
      <c r="J26" s="46">
        <f t="shared" si="1"/>
        <v>0.6</v>
      </c>
      <c r="K26" s="2">
        <f>COUNTIF('Answers RR only'!$J$32:$J$39,"Retain")</f>
        <v>8</v>
      </c>
      <c r="L26" s="2">
        <f>COUNTIF('Answers RR only'!$J$32:$J$39,"Remove")</f>
        <v>0</v>
      </c>
      <c r="M26" s="2">
        <f>COUNTIF('Answers RR only'!$J$32:$J$39,"")</f>
        <v>0</v>
      </c>
      <c r="N26" s="46">
        <f t="shared" si="2"/>
        <v>1</v>
      </c>
      <c r="O26" s="2">
        <f>COUNTIF('Answers RR only'!$J$40:$J$59,"Retain")</f>
        <v>16</v>
      </c>
      <c r="P26" s="2">
        <f>COUNTIF('Answers RR only'!$J$40:$J$59,"Remove")</f>
        <v>3</v>
      </c>
      <c r="Q26" s="2">
        <f>COUNTIF('Answers RR only'!$J$40:$J$59,"")</f>
        <v>1</v>
      </c>
      <c r="R26" s="46">
        <f t="shared" si="3"/>
        <v>0.8</v>
      </c>
      <c r="S26" s="2">
        <f>COUNTIF('Answers RR only'!$J$60:$J$61,"Retain")</f>
        <v>2</v>
      </c>
      <c r="T26" s="2">
        <f>COUNTIF('Answers RR only'!$J$60:$J$61,"Remove")</f>
        <v>0</v>
      </c>
      <c r="U26" s="2">
        <f>COUNTIF('Answers RR only'!$J$60:$J$61,"")</f>
        <v>0</v>
      </c>
      <c r="V26" s="46">
        <f t="shared" si="4"/>
        <v>1</v>
      </c>
      <c r="W26" s="2">
        <f>COUNTIF('Answers RR only'!$J$62:$J$66,"Retain")</f>
        <v>3</v>
      </c>
      <c r="X26" s="2">
        <f>COUNTIF('Answers RR only'!$J$62:$J$66,"Remove")</f>
        <v>0</v>
      </c>
      <c r="Y26" s="2">
        <f>COUNTIF('Answers RR only'!$J$62:$J$66,"")</f>
        <v>2</v>
      </c>
      <c r="Z26" s="46">
        <f t="shared" si="5"/>
        <v>0.6</v>
      </c>
      <c r="AA26" s="2">
        <f>COUNTIF('Answers RR only'!$J$67:$J$70,"Retain")</f>
        <v>2</v>
      </c>
      <c r="AB26" s="2">
        <f>COUNTIF('Answers RR only'!$J$67:$J$70,"Remove")</f>
        <v>2</v>
      </c>
      <c r="AC26" s="2">
        <f>COUNTIF('Answers RR only'!$J$67:$J$70,"")</f>
        <v>0</v>
      </c>
      <c r="AD26" s="46">
        <f t="shared" si="6"/>
        <v>0.5</v>
      </c>
      <c r="AE26" s="2">
        <f>COUNTIF('Answers RR only'!$J$71:$J$72,"Retain")</f>
        <v>2</v>
      </c>
      <c r="AF26" s="2">
        <f>COUNTIF('Answers RR only'!$J$71:$J$72,"Remove")</f>
        <v>0</v>
      </c>
      <c r="AG26" s="2">
        <f>COUNTIF('Answers RR only'!$J$71:$J$72,"")</f>
        <v>0</v>
      </c>
      <c r="AH26" s="79">
        <f t="shared" si="7"/>
        <v>1</v>
      </c>
      <c r="AI26" s="1">
        <f t="shared" si="8"/>
        <v>54</v>
      </c>
      <c r="AJ26" s="1">
        <f t="shared" si="9"/>
        <v>16</v>
      </c>
      <c r="AK26" s="79">
        <f t="shared" si="10"/>
        <v>0.7714285714285715</v>
      </c>
    </row>
    <row r="27" spans="1:37" ht="13.5">
      <c r="A27" s="116"/>
      <c r="B27" s="84" t="s">
        <v>297</v>
      </c>
      <c r="C27" s="85">
        <f>SUM(C13:C26)</f>
        <v>140</v>
      </c>
      <c r="D27" s="85">
        <f>SUM(D13:D26)</f>
        <v>39</v>
      </c>
      <c r="E27" s="85">
        <f>SUM(E13:E26)</f>
        <v>4</v>
      </c>
      <c r="F27" s="88">
        <f t="shared" si="0"/>
        <v>0.7650273224043715</v>
      </c>
      <c r="G27" s="85">
        <f>SUM(G13:G26)</f>
        <v>157</v>
      </c>
      <c r="H27" s="85">
        <f>SUM(H13:H26)</f>
        <v>35</v>
      </c>
      <c r="I27" s="85">
        <f>SUM(I13:I26)</f>
        <v>18</v>
      </c>
      <c r="J27" s="88">
        <f t="shared" si="1"/>
        <v>0.7476190476190476</v>
      </c>
      <c r="K27" s="85">
        <f>SUM(K13:K26)</f>
        <v>94</v>
      </c>
      <c r="L27" s="85">
        <f>SUM(L13:L26)</f>
        <v>13</v>
      </c>
      <c r="M27" s="85">
        <f>SUM(M13:M26)</f>
        <v>5</v>
      </c>
      <c r="N27" s="88">
        <f t="shared" si="2"/>
        <v>0.8392857142857143</v>
      </c>
      <c r="O27" s="85">
        <f>SUM(O13:O26)</f>
        <v>203</v>
      </c>
      <c r="P27" s="85">
        <f>SUM(P13:P26)</f>
        <v>60</v>
      </c>
      <c r="Q27" s="85">
        <f>SUM(Q13:Q26)</f>
        <v>17</v>
      </c>
      <c r="R27" s="88">
        <f t="shared" si="3"/>
        <v>0.725</v>
      </c>
      <c r="S27" s="85">
        <f>SUM(S13:S26)</f>
        <v>22</v>
      </c>
      <c r="T27" s="85">
        <f>SUM(T13:T26)</f>
        <v>4</v>
      </c>
      <c r="U27" s="85">
        <f>SUM(U13:U26)</f>
        <v>2</v>
      </c>
      <c r="V27" s="88">
        <f t="shared" si="4"/>
        <v>0.7857142857142857</v>
      </c>
      <c r="W27" s="85">
        <f>SUM(W13:W26)</f>
        <v>48</v>
      </c>
      <c r="X27" s="85">
        <f>SUM(X13:X26)</f>
        <v>9</v>
      </c>
      <c r="Y27" s="85">
        <f>SUM(Y13:Y26)</f>
        <v>13</v>
      </c>
      <c r="Z27" s="88">
        <f t="shared" si="5"/>
        <v>0.6857142857142857</v>
      </c>
      <c r="AA27" s="85">
        <f>SUM(AA13:AA26)</f>
        <v>46</v>
      </c>
      <c r="AB27" s="85">
        <f>SUM(AB13:AB26)</f>
        <v>8</v>
      </c>
      <c r="AC27" s="85">
        <f>SUM(AC13:AC26)</f>
        <v>2</v>
      </c>
      <c r="AD27" s="88">
        <f t="shared" si="6"/>
        <v>0.8214285714285714</v>
      </c>
      <c r="AE27" s="85">
        <f>SUM(AE13:AE26)</f>
        <v>27</v>
      </c>
      <c r="AF27" s="49">
        <f>SUM(AF13:AF26)</f>
        <v>1</v>
      </c>
      <c r="AG27" s="49">
        <f>SUM(AG13:AG26)</f>
        <v>0</v>
      </c>
      <c r="AH27" s="89">
        <f t="shared" si="7"/>
        <v>0.9642857142857143</v>
      </c>
      <c r="AI27" s="49">
        <f t="shared" si="8"/>
        <v>737</v>
      </c>
      <c r="AJ27" s="1">
        <f t="shared" si="9"/>
        <v>230</v>
      </c>
      <c r="AK27" s="79">
        <f t="shared" si="10"/>
        <v>0.7621509824198552</v>
      </c>
    </row>
    <row r="28" spans="1:37" ht="33">
      <c r="A28" s="116"/>
      <c r="B28" s="52" t="s">
        <v>8</v>
      </c>
      <c r="C28" s="2">
        <f>COUNTIF('Answers RR only'!$K$3:$K$16,"Retain")</f>
        <v>11</v>
      </c>
      <c r="D28" s="2">
        <f>COUNTIF('Answers RR only'!$K$3:$K$16,"Remove")</f>
        <v>3</v>
      </c>
      <c r="E28" s="2">
        <f>COUNTBLANK('Answers RR only'!$K$3:$K$16)</f>
        <v>0</v>
      </c>
      <c r="F28" s="46">
        <f t="shared" si="0"/>
        <v>0.7857142857142857</v>
      </c>
      <c r="G28" s="2">
        <f>COUNTIF('Answers RR only'!$K$17:$K$31,"Retain")</f>
        <v>11</v>
      </c>
      <c r="H28" s="2">
        <f>COUNTIF('Answers RR only'!$K$17:$K$31,"Remove")</f>
        <v>3</v>
      </c>
      <c r="I28" s="2">
        <f>COUNTIF('Answers RR only'!$K$17:$K$31,"")</f>
        <v>1</v>
      </c>
      <c r="J28" s="46">
        <f t="shared" si="1"/>
        <v>0.7333333333333333</v>
      </c>
      <c r="K28" s="2">
        <f>COUNTIF('Answers RR only'!$K$32:$K$39,"Retain")</f>
        <v>5</v>
      </c>
      <c r="L28" s="2">
        <f>COUNTIF('Answers RR only'!$K$32:$K$39,"Remove")</f>
        <v>3</v>
      </c>
      <c r="M28" s="2">
        <f>COUNTIF('Answers RR only'!$K$32:$K$39,"")</f>
        <v>0</v>
      </c>
      <c r="N28" s="46">
        <f t="shared" si="2"/>
        <v>0.625</v>
      </c>
      <c r="O28" s="2">
        <f>COUNTIF('Answers RR only'!$K$40:$K$59,"Retain")</f>
        <v>17</v>
      </c>
      <c r="P28" s="2">
        <f>COUNTIF('Answers RR only'!$K$40:$K$59,"Remove")</f>
        <v>2</v>
      </c>
      <c r="Q28" s="2">
        <f>COUNTIF('Answers RR only'!$K$40:$K$59,"")</f>
        <v>1</v>
      </c>
      <c r="R28" s="46">
        <f t="shared" si="3"/>
        <v>0.85</v>
      </c>
      <c r="S28" s="2">
        <f>COUNTIF('Answers RR only'!$K$60:$K$61,"Retain")</f>
        <v>2</v>
      </c>
      <c r="T28" s="2">
        <f>COUNTIF('Answers RR only'!$K$60:$K$61,"Remove")</f>
        <v>0</v>
      </c>
      <c r="U28" s="2">
        <f>COUNTIF('Answers RR only'!$K$60:$K$61,"")</f>
        <v>0</v>
      </c>
      <c r="V28" s="46">
        <f t="shared" si="4"/>
        <v>1</v>
      </c>
      <c r="W28" s="2">
        <f>COUNTIF('Answers RR only'!$K$62:$K$66,"Retain")</f>
        <v>3</v>
      </c>
      <c r="X28" s="2">
        <f>COUNTIF('Answers RR only'!$K$62:$K$66,"Remove")</f>
        <v>2</v>
      </c>
      <c r="Y28" s="2">
        <f>COUNTIF('Answers RR only'!$K$62:$K$66,"")</f>
        <v>0</v>
      </c>
      <c r="Z28" s="46">
        <f t="shared" si="5"/>
        <v>0.6</v>
      </c>
      <c r="AA28" s="2">
        <f>COUNTIF('Answers RR only'!$K$67:$K$70,"Retain")</f>
        <v>1</v>
      </c>
      <c r="AB28" s="2">
        <f>COUNTIF('Answers RR only'!$K$67:$K$70,"Remove")</f>
        <v>3</v>
      </c>
      <c r="AC28" s="2">
        <f>COUNTIF('Answers RR only'!$K$67:$K$70,"")</f>
        <v>0</v>
      </c>
      <c r="AD28" s="46">
        <f t="shared" si="6"/>
        <v>0.25</v>
      </c>
      <c r="AE28" s="2">
        <f>COUNTIF('Answers RR only'!$K$71:$K$72,"Retain")</f>
        <v>2</v>
      </c>
      <c r="AF28" s="2">
        <f>COUNTIF('Answers RR only'!$K$71:$K$72,"Remove")</f>
        <v>0</v>
      </c>
      <c r="AG28" s="2">
        <f>COUNTIF('Answers RR only'!$K$71:$K$72,"")</f>
        <v>0</v>
      </c>
      <c r="AH28" s="79">
        <f t="shared" si="7"/>
        <v>1</v>
      </c>
      <c r="AI28" s="1">
        <f t="shared" si="8"/>
        <v>52</v>
      </c>
      <c r="AJ28" s="1">
        <f t="shared" si="9"/>
        <v>18</v>
      </c>
      <c r="AK28" s="79">
        <f t="shared" si="10"/>
        <v>0.7428571428571429</v>
      </c>
    </row>
    <row r="29" spans="1:37" ht="33">
      <c r="A29" s="116"/>
      <c r="B29" s="52" t="s">
        <v>10</v>
      </c>
      <c r="C29" s="2">
        <f>COUNTIF('Answers RR only'!$M$3:$M$16,"Retain")</f>
        <v>12</v>
      </c>
      <c r="D29" s="2">
        <f>COUNTIF('Answers RR only'!$M$3:$M$16,"Remove")</f>
        <v>2</v>
      </c>
      <c r="E29" s="2">
        <f>COUNTBLANK('Answers RR only'!$M$3:$M$16)</f>
        <v>0</v>
      </c>
      <c r="F29" s="46">
        <f t="shared" si="0"/>
        <v>0.8571428571428571</v>
      </c>
      <c r="G29" s="2">
        <f>COUNTIF('Answers RR only'!$M$17:$M$31,"Retain")</f>
        <v>9</v>
      </c>
      <c r="H29" s="2">
        <f>COUNTIF('Answers RR only'!$M$17:$M$31,"Remove")</f>
        <v>5</v>
      </c>
      <c r="I29" s="2">
        <f>COUNTIF('Answers RR only'!$M$17:$M$31,"")</f>
        <v>1</v>
      </c>
      <c r="J29" s="46">
        <f t="shared" si="1"/>
        <v>0.6</v>
      </c>
      <c r="K29" s="2">
        <f>COUNTIF('Answers RR only'!$M$32:$M$39,"Retain")</f>
        <v>8</v>
      </c>
      <c r="L29" s="2">
        <f>COUNTIF('Answers RR only'!$M$32:$M$39,"Remove")</f>
        <v>0</v>
      </c>
      <c r="M29" s="2">
        <f>COUNTIF('Answers RR only'!$M$32:$M$39,"")</f>
        <v>0</v>
      </c>
      <c r="N29" s="46">
        <f t="shared" si="2"/>
        <v>1</v>
      </c>
      <c r="O29" s="2">
        <f>COUNTIF('Answers RR only'!$M$40:$M$59,"Retain")</f>
        <v>14</v>
      </c>
      <c r="P29" s="2">
        <f>COUNTIF('Answers RR only'!$M$40:$M$59,"Remove")</f>
        <v>4</v>
      </c>
      <c r="Q29" s="2">
        <f>COUNTIF('Answers RR only'!$M$40:$M$59,"")</f>
        <v>2</v>
      </c>
      <c r="R29" s="46">
        <f t="shared" si="3"/>
        <v>0.7</v>
      </c>
      <c r="S29" s="2">
        <f>COUNTIF('Answers RR only'!$M$60:$M$61,"Retain")</f>
        <v>2</v>
      </c>
      <c r="T29" s="2">
        <f>COUNTIF('Answers RR only'!$M$60:$M$61,"Remove")</f>
        <v>0</v>
      </c>
      <c r="U29" s="2">
        <f>COUNTIF('Answers RR only'!$M$60:$M$61,"")</f>
        <v>0</v>
      </c>
      <c r="V29" s="46">
        <f t="shared" si="4"/>
        <v>1</v>
      </c>
      <c r="W29" s="2">
        <f>COUNTIF('Answers RR only'!$M$62:$M$66,"Retain")</f>
        <v>2</v>
      </c>
      <c r="X29" s="2">
        <f>COUNTIF('Answers RR only'!$M$62:$M$66,"Remove")</f>
        <v>1</v>
      </c>
      <c r="Y29" s="2">
        <f>COUNTIF('Answers RR only'!$M$62:$M$66,"")</f>
        <v>2</v>
      </c>
      <c r="Z29" s="46">
        <f t="shared" si="5"/>
        <v>0.4</v>
      </c>
      <c r="AA29" s="2">
        <f>COUNTIF('Answers RR only'!$M$67:$M$70,"Retain")</f>
        <v>3</v>
      </c>
      <c r="AB29" s="2">
        <f>COUNTIF('Answers RR only'!$M$67:$M$70,"Remove")</f>
        <v>0</v>
      </c>
      <c r="AC29" s="2">
        <f>COUNTIF('Answers RR only'!$M$67:$M$70,"")</f>
        <v>1</v>
      </c>
      <c r="AD29" s="46">
        <f t="shared" si="6"/>
        <v>0.75</v>
      </c>
      <c r="AE29" s="2">
        <f>COUNTIF('Answers RR only'!$M$71:$M$72,"Retain")</f>
        <v>2</v>
      </c>
      <c r="AF29" s="2">
        <f>COUNTIF('Answers RR only'!$M$71:$M$72,"Remove")</f>
        <v>0</v>
      </c>
      <c r="AG29" s="2">
        <f>COUNTIF('Answers RR only'!$M$71:$M$72,"")</f>
        <v>0</v>
      </c>
      <c r="AH29" s="79">
        <f t="shared" si="7"/>
        <v>1</v>
      </c>
      <c r="AI29" s="1">
        <f t="shared" si="8"/>
        <v>52</v>
      </c>
      <c r="AJ29" s="1">
        <f t="shared" si="9"/>
        <v>18</v>
      </c>
      <c r="AK29" s="79">
        <f t="shared" si="10"/>
        <v>0.7428571428571429</v>
      </c>
    </row>
    <row r="30" spans="1:37" ht="13.5">
      <c r="A30" s="116"/>
      <c r="B30" s="52" t="s">
        <v>6</v>
      </c>
      <c r="C30" s="2">
        <f>COUNTIF('Answers RR only'!$I$3:$I$16,"Retain")</f>
        <v>11</v>
      </c>
      <c r="D30" s="2">
        <f>COUNTIF('Answers RR only'!$I$3:$I$16,"Remove")</f>
        <v>3</v>
      </c>
      <c r="E30" s="2">
        <f>COUNTBLANK('Answers RR only'!$I$3:$I$16)</f>
        <v>0</v>
      </c>
      <c r="F30" s="46">
        <f t="shared" si="0"/>
        <v>0.7857142857142857</v>
      </c>
      <c r="G30" s="2">
        <f>COUNTIF('Answers RR only'!$I$17:$I$31,"Retain")</f>
        <v>6</v>
      </c>
      <c r="H30" s="2">
        <f>COUNTIF('Answers RR only'!$I$17:$I$31,"Remove")</f>
        <v>8</v>
      </c>
      <c r="I30" s="2">
        <f>COUNTIF('Answers RR only'!$I$17:$I$31,"")</f>
        <v>1</v>
      </c>
      <c r="J30" s="46">
        <f t="shared" si="1"/>
        <v>0.4</v>
      </c>
      <c r="K30" s="2">
        <f>COUNTIF('Answers RR only'!$I$32:$I$39,"Retain")</f>
        <v>6</v>
      </c>
      <c r="L30" s="2">
        <f>COUNTIF('Answers RR only'!$I$32:$I$39,"Remove")</f>
        <v>2</v>
      </c>
      <c r="M30" s="2">
        <f>COUNTIF('Answers RR only'!$I$32:$I$39,"")</f>
        <v>0</v>
      </c>
      <c r="N30" s="46">
        <f t="shared" si="2"/>
        <v>0.75</v>
      </c>
      <c r="O30" s="2">
        <f>COUNTIF('Answers RR only'!$I$40:$I$59,"Retain")</f>
        <v>10</v>
      </c>
      <c r="P30" s="2">
        <f>COUNTIF('Answers RR only'!$I$40:$I$59,"Remove")</f>
        <v>7</v>
      </c>
      <c r="Q30" s="2">
        <f>COUNTIF('Answers RR only'!$I$40:$I$59,"")</f>
        <v>3</v>
      </c>
      <c r="R30" s="46">
        <f t="shared" si="3"/>
        <v>0.5</v>
      </c>
      <c r="S30" s="2">
        <f>COUNTIF('Answers RR only'!$I$60:$I$61,"Retain")</f>
        <v>1</v>
      </c>
      <c r="T30" s="2">
        <f>COUNTIF('Answers RR only'!$I$60:$I$61,"Remove")</f>
        <v>0</v>
      </c>
      <c r="U30" s="2">
        <f>COUNTIF('Answers RR only'!$I$60:$I$61,"")</f>
        <v>1</v>
      </c>
      <c r="V30" s="46">
        <f t="shared" si="4"/>
        <v>0.5</v>
      </c>
      <c r="W30" s="2">
        <f>COUNTIF('Answers RR only'!$I$62:$I$66,"Retain")</f>
        <v>5</v>
      </c>
      <c r="X30" s="2">
        <f>COUNTIF('Answers RR only'!$I$62:$I$66,"Remove")</f>
        <v>0</v>
      </c>
      <c r="Y30" s="2">
        <f>COUNTIF('Answers RR only'!$I$62:$I$66,"")</f>
        <v>0</v>
      </c>
      <c r="Z30" s="46">
        <f t="shared" si="5"/>
        <v>1</v>
      </c>
      <c r="AA30" s="2">
        <f>COUNTIF('Answers RR only'!$I$67:$I$70,"Retain")</f>
        <v>3</v>
      </c>
      <c r="AB30" s="2">
        <f>COUNTIF('Answers RR only'!$I$67:$I$70,"Remove")</f>
        <v>1</v>
      </c>
      <c r="AC30" s="2">
        <f>COUNTIF('Answers RR only'!$I$67:$I$70,"")</f>
        <v>0</v>
      </c>
      <c r="AD30" s="46">
        <f t="shared" si="6"/>
        <v>0.75</v>
      </c>
      <c r="AE30" s="2">
        <f>COUNTIF('Answers RR only'!$I$71:$I$72,"Retain")</f>
        <v>2</v>
      </c>
      <c r="AF30" s="2">
        <f>COUNTIF('Answers RR only'!$I$71:$I$72,"Remove")</f>
        <v>0</v>
      </c>
      <c r="AG30" s="2">
        <f>COUNTIF('Answers RR only'!$I$71:$I$72,"")</f>
        <v>0</v>
      </c>
      <c r="AH30" s="79">
        <f t="shared" si="7"/>
        <v>1</v>
      </c>
      <c r="AI30" s="1">
        <f t="shared" si="8"/>
        <v>44</v>
      </c>
      <c r="AJ30" s="1">
        <f t="shared" si="9"/>
        <v>26</v>
      </c>
      <c r="AK30" s="79">
        <f t="shared" si="10"/>
        <v>0.6285714285714286</v>
      </c>
    </row>
    <row r="31" spans="1:37" ht="21.75">
      <c r="A31" s="116"/>
      <c r="B31" s="52" t="s">
        <v>17</v>
      </c>
      <c r="C31" s="2">
        <f>COUNTIF('Answers RR only'!$O$3:$O$16,"Retain")</f>
        <v>12</v>
      </c>
      <c r="D31" s="2">
        <f>COUNTIF('Answers RR only'!$O$3:$O$16,"Remove")</f>
        <v>2</v>
      </c>
      <c r="E31" s="2">
        <f>COUNTBLANK('Answers RR only'!$O$3:$O$16)</f>
        <v>0</v>
      </c>
      <c r="F31" s="46">
        <f t="shared" si="0"/>
        <v>0.8571428571428571</v>
      </c>
      <c r="G31" s="2">
        <f>COUNTIF('Answers RR only'!$O$17:$O$31,"Retain")</f>
        <v>8</v>
      </c>
      <c r="H31" s="2">
        <f>COUNTIF('Answers RR only'!$O$17:$O$31,"Remove")</f>
        <v>6</v>
      </c>
      <c r="I31" s="2">
        <f>COUNTIF('Answers RR only'!$O$17:$O$31,"")</f>
        <v>1</v>
      </c>
      <c r="J31" s="46">
        <f t="shared" si="1"/>
        <v>0.5333333333333333</v>
      </c>
      <c r="K31" s="2">
        <f>COUNTIF('Answers RR only'!$O$32:$O$39,"Retain")</f>
        <v>6</v>
      </c>
      <c r="L31" s="2">
        <f>COUNTIF('Answers RR only'!$O$32:$O$39,"Remove")</f>
        <v>1</v>
      </c>
      <c r="M31" s="2">
        <f>COUNTIF('Answers RR only'!$O$32:$O$39,"")</f>
        <v>1</v>
      </c>
      <c r="N31" s="46">
        <f t="shared" si="2"/>
        <v>0.75</v>
      </c>
      <c r="O31" s="2">
        <f>COUNTIF('Answers RR only'!$O$40:$O$59,"Retain")</f>
        <v>10</v>
      </c>
      <c r="P31" s="2">
        <f>COUNTIF('Answers RR only'!$O$40:$O$59,"Remove")</f>
        <v>9</v>
      </c>
      <c r="Q31" s="2">
        <f>COUNTIF('Answers RR only'!$O$40:$O$59,"")</f>
        <v>1</v>
      </c>
      <c r="R31" s="46">
        <f t="shared" si="3"/>
        <v>0.5</v>
      </c>
      <c r="S31" s="2">
        <f>COUNTIF('Answers RR only'!$O$60:$O$61,"Retain")</f>
        <v>2</v>
      </c>
      <c r="T31" s="2">
        <f>COUNTIF('Answers RR only'!$O$60:$O$61,"Remove")</f>
        <v>0</v>
      </c>
      <c r="U31" s="2">
        <f>COUNTIF('Answers RR only'!$O$60:$O$61,"")</f>
        <v>0</v>
      </c>
      <c r="V31" s="46">
        <f t="shared" si="4"/>
        <v>1</v>
      </c>
      <c r="W31" s="2">
        <f>COUNTIF('Answers RR only'!$O$62:$O$66,"Retain")</f>
        <v>3</v>
      </c>
      <c r="X31" s="2">
        <f>COUNTIF('Answers RR only'!$O$62:$O$66,"Remove")</f>
        <v>1</v>
      </c>
      <c r="Y31" s="2">
        <f>COUNTIF('Answers RR only'!$O$62:$O$66,"")</f>
        <v>1</v>
      </c>
      <c r="Z31" s="46">
        <f t="shared" si="5"/>
        <v>0.6</v>
      </c>
      <c r="AA31" s="2">
        <f>COUNTIF('Answers RR only'!$O$67:$O$70,"Retain")</f>
        <v>1</v>
      </c>
      <c r="AB31" s="2">
        <f>COUNTIF('Answers RR only'!$O$67:$O$70,"Remove")</f>
        <v>2</v>
      </c>
      <c r="AC31" s="2">
        <f>COUNTIF('Answers RR only'!$O$67:$O$70,"")</f>
        <v>1</v>
      </c>
      <c r="AD31" s="46">
        <f t="shared" si="6"/>
        <v>0.25</v>
      </c>
      <c r="AE31" s="2">
        <f>COUNTIF('Answers RR only'!$O$71:$O$72,"Retain")</f>
        <v>1</v>
      </c>
      <c r="AF31" s="2">
        <f>COUNTIF('Answers RR only'!$O$71:$O$72,"Remove")</f>
        <v>1</v>
      </c>
      <c r="AG31" s="2">
        <f>COUNTIF('Answers RR only'!$O$71:$O$72,"")</f>
        <v>0</v>
      </c>
      <c r="AH31" s="79">
        <f t="shared" si="7"/>
        <v>0.5</v>
      </c>
      <c r="AI31" s="1">
        <f t="shared" si="8"/>
        <v>43</v>
      </c>
      <c r="AJ31" s="1">
        <f t="shared" si="9"/>
        <v>27</v>
      </c>
      <c r="AK31" s="79">
        <f t="shared" si="10"/>
        <v>0.6142857142857143</v>
      </c>
    </row>
    <row r="32" spans="1:37" ht="13.5">
      <c r="A32" s="116"/>
      <c r="B32" s="52" t="s">
        <v>52</v>
      </c>
      <c r="C32" s="2">
        <f>COUNTIF('Answers RR only'!$N$3:$N$16,"Retain")</f>
        <v>12</v>
      </c>
      <c r="D32" s="2">
        <f>COUNTIF('Answers RR only'!$N$3:$N$16,"Remove")</f>
        <v>2</v>
      </c>
      <c r="E32" s="2">
        <f>COUNTBLANK('Answers RR only'!$N$3:$N$16)</f>
        <v>0</v>
      </c>
      <c r="F32" s="46">
        <f t="shared" si="0"/>
        <v>0.8571428571428571</v>
      </c>
      <c r="G32" s="2">
        <f>COUNTIF('Answers RR only'!$N$17:$N$31,"Retain")</f>
        <v>7</v>
      </c>
      <c r="H32" s="2">
        <f>COUNTIF('Answers RR only'!$N$17:$N$31,"Remove")</f>
        <v>7</v>
      </c>
      <c r="I32" s="2">
        <f>COUNTIF('Answers RR only'!$N$17:$N$31,"")</f>
        <v>1</v>
      </c>
      <c r="J32" s="46">
        <f t="shared" si="1"/>
        <v>0.4666666666666667</v>
      </c>
      <c r="K32" s="2">
        <f>COUNTIF('Answers RR only'!$N$32:$N$39,"Retain")</f>
        <v>2</v>
      </c>
      <c r="L32" s="2">
        <f>COUNTIF('Answers RR only'!$N$32:$N$39,"Remove")</f>
        <v>5</v>
      </c>
      <c r="M32" s="2">
        <f>COUNTIF('Answers RR only'!$N$32:$N$39,"")</f>
        <v>1</v>
      </c>
      <c r="N32" s="46">
        <f t="shared" si="2"/>
        <v>0.25</v>
      </c>
      <c r="O32" s="2">
        <f>COUNTIF('Answers RR only'!$N$40:$N$59,"Retain")</f>
        <v>6</v>
      </c>
      <c r="P32" s="2">
        <f>COUNTIF('Answers RR only'!$N$40:$N$59,"Remove")</f>
        <v>13</v>
      </c>
      <c r="Q32" s="2">
        <f>COUNTIF('Answers RR only'!$N$40:$N$59,"")</f>
        <v>1</v>
      </c>
      <c r="R32" s="46">
        <f t="shared" si="3"/>
        <v>0.3</v>
      </c>
      <c r="S32" s="2">
        <f>COUNTIF('Answers RR only'!$N$60:$N$61,"Retain")</f>
        <v>2</v>
      </c>
      <c r="T32" s="2">
        <f>COUNTIF('Answers RR only'!$N$60:$N$61,"Remove")</f>
        <v>0</v>
      </c>
      <c r="U32" s="2">
        <f>COUNTIF('Answers RR only'!$N$60:$N$61,"")</f>
        <v>0</v>
      </c>
      <c r="V32" s="46">
        <f t="shared" si="4"/>
        <v>1</v>
      </c>
      <c r="W32" s="2">
        <f>COUNTIF('Answers RR only'!$N$62:$N$66,"Retain")</f>
        <v>1</v>
      </c>
      <c r="X32" s="2">
        <f>COUNTIF('Answers RR only'!$N$62:$N$66,"Remove")</f>
        <v>2</v>
      </c>
      <c r="Y32" s="2">
        <f>COUNTIF('Answers RR only'!$N$62:$N$66,"")</f>
        <v>2</v>
      </c>
      <c r="Z32" s="46">
        <f t="shared" si="5"/>
        <v>0.2</v>
      </c>
      <c r="AA32" s="2">
        <f>COUNTIF('Answers RR only'!$N$67:$N$70,"Retain")</f>
        <v>1</v>
      </c>
      <c r="AB32" s="2">
        <f>COUNTIF('Answers RR only'!$N$67:$N$70,"Remove")</f>
        <v>2</v>
      </c>
      <c r="AC32" s="2">
        <f>COUNTIF('Answers RR only'!$N$67:$N$70,"")</f>
        <v>1</v>
      </c>
      <c r="AD32" s="46">
        <f t="shared" si="6"/>
        <v>0.25</v>
      </c>
      <c r="AE32" s="2">
        <f>COUNTIF('Answers RR only'!$N$71:$N$72,"Retain")</f>
        <v>1</v>
      </c>
      <c r="AF32" s="2">
        <f>COUNTIF('Answers RR only'!$N$71:$N$72,"Remove")</f>
        <v>1</v>
      </c>
      <c r="AG32" s="2">
        <f>COUNTIF('Answers RR only'!$N$71:$N$72,"")</f>
        <v>0</v>
      </c>
      <c r="AH32" s="79">
        <f t="shared" si="7"/>
        <v>0.5</v>
      </c>
      <c r="AI32" s="1">
        <f t="shared" si="8"/>
        <v>32</v>
      </c>
      <c r="AJ32" s="1">
        <f t="shared" si="9"/>
        <v>38</v>
      </c>
      <c r="AK32" s="79">
        <f t="shared" si="10"/>
        <v>0.45714285714285713</v>
      </c>
    </row>
    <row r="33" spans="1:37" ht="21.75">
      <c r="A33" s="115" t="s">
        <v>293</v>
      </c>
      <c r="B33" s="87" t="s">
        <v>67</v>
      </c>
      <c r="C33" s="2">
        <f>COUNTIF('Answers RR only'!$BG$3:$BG$16,"Retain")</f>
        <v>12</v>
      </c>
      <c r="D33" s="2">
        <f>COUNTIF('Answers RR only'!$BG$3:$BG$16,"Remove")</f>
        <v>2</v>
      </c>
      <c r="E33" s="2">
        <f>COUNTIF('Answers RR only'!$BG$3:$BG$16,"")</f>
        <v>0</v>
      </c>
      <c r="F33" s="46">
        <f aca="true" t="shared" si="11" ref="F33:F64">C33/(SUM(C33:E33))</f>
        <v>0.8571428571428571</v>
      </c>
      <c r="G33" s="2">
        <f>COUNTIF('Answers RR only'!$BG$17:$BG$31,"Retain")</f>
        <v>11</v>
      </c>
      <c r="H33" s="2">
        <f>COUNTIF('Answers RR only'!$BG$17:$BG$31,"Remove")</f>
        <v>3</v>
      </c>
      <c r="I33" s="2">
        <f>COUNTIF('Answers RR only'!$BG$17:$BG$31,"")</f>
        <v>1</v>
      </c>
      <c r="J33" s="46">
        <f aca="true" t="shared" si="12" ref="J33:J64">G33/SUM(G33:I33)</f>
        <v>0.7333333333333333</v>
      </c>
      <c r="K33" s="2">
        <f>COUNTIF('Answers RR only'!$BG$32:$BG$39,"Retain")</f>
        <v>7</v>
      </c>
      <c r="L33" s="2">
        <f>COUNTIF('Answers RR only'!$BG$32:$BG$39,"Remove")</f>
        <v>0</v>
      </c>
      <c r="M33" s="2">
        <f>COUNTIF('Answers RR only'!$BG$32:$BG$39,"")</f>
        <v>1</v>
      </c>
      <c r="N33" s="46">
        <f aca="true" t="shared" si="13" ref="N33:N64">K33/SUM(K33:M33)</f>
        <v>0.875</v>
      </c>
      <c r="O33" s="2">
        <f>COUNTIF('Answers RR only'!$BG$40:$BG$59,"Retain")</f>
        <v>16</v>
      </c>
      <c r="P33" s="2">
        <f>COUNTIF('Answers RR only'!$BG$40:$BG$59,"Remove")</f>
        <v>2</v>
      </c>
      <c r="Q33" s="2">
        <f>COUNTIF('Answers RR only'!$BG$40:$BG$59,"")</f>
        <v>2</v>
      </c>
      <c r="R33" s="46">
        <f aca="true" t="shared" si="14" ref="R33:R64">O33/SUM(O33:Q33)</f>
        <v>0.8</v>
      </c>
      <c r="S33" s="2">
        <f>COUNTIF('Answers RR only'!$BG$60:$BG$61,"Retain")</f>
        <v>2</v>
      </c>
      <c r="T33" s="2">
        <f>COUNTIF('Answers RR only'!$BG$60:$BG$61,"Remove")</f>
        <v>0</v>
      </c>
      <c r="U33" s="2">
        <f>COUNTIF('Answers RR only'!$BG$60:$BG$61,"")</f>
        <v>0</v>
      </c>
      <c r="V33" s="46">
        <f aca="true" t="shared" si="15" ref="V33:V64">S33/SUM(S33:U33)</f>
        <v>1</v>
      </c>
      <c r="W33" s="2">
        <f>COUNTIF('Answers RR only'!$BG$62:$BG$66,"Retain")</f>
        <v>3</v>
      </c>
      <c r="X33" s="2">
        <f>COUNTIF('Answers RR only'!$BG$62:$BG$66,"Remove")</f>
        <v>2</v>
      </c>
      <c r="Y33" s="2">
        <f>COUNTIF('Answers RR only'!$BG$62:$BG$66,"")</f>
        <v>0</v>
      </c>
      <c r="Z33" s="46">
        <f aca="true" t="shared" si="16" ref="Z33:Z64">W33/SUM(W33:Y33)</f>
        <v>0.6</v>
      </c>
      <c r="AA33" s="2">
        <f>COUNTIF('Answers RR only'!$BG$67:$BG$70,"Retain")</f>
        <v>3</v>
      </c>
      <c r="AB33" s="2">
        <f>COUNTIF('Answers RR only'!$BG$67:$BG$70,"Remove")</f>
        <v>1</v>
      </c>
      <c r="AC33" s="2">
        <f>COUNTIF('Answers RR only'!$BG$67:$BG$70,"")</f>
        <v>0</v>
      </c>
      <c r="AD33" s="46">
        <f aca="true" t="shared" si="17" ref="AD33:AD64">AA33/SUM(AA33:AC33)</f>
        <v>0.75</v>
      </c>
      <c r="AE33" s="2">
        <f>COUNTIF('Answers RR only'!$BG$71:$BG$72,"Retain")</f>
        <v>2</v>
      </c>
      <c r="AF33" s="2">
        <f>COUNTIF('Answers RR only'!$BG$71:$BG$72,"Remove")</f>
        <v>0</v>
      </c>
      <c r="AG33" s="2">
        <f>COUNTIF('Answers RR only'!$BG$71:$BG$72,"")</f>
        <v>0</v>
      </c>
      <c r="AH33" s="79">
        <f aca="true" t="shared" si="18" ref="AH33:AH64">AE33/SUM(AE33:AG33)</f>
        <v>1</v>
      </c>
      <c r="AI33" s="1">
        <f aca="true" t="shared" si="19" ref="AI33:AI68">SUM(C33,G33,K33,O33,S33,W33,AA33,AE33)</f>
        <v>56</v>
      </c>
      <c r="AJ33" s="1">
        <f aca="true" t="shared" si="20" ref="AJ33:AJ68">SUM(D33,H33,L33,P33,T33,X33,AB33,AF33)+SUM(E33,I33,M33,Q33,U33,Y33,AC33,AG33)</f>
        <v>14</v>
      </c>
      <c r="AK33" s="79">
        <f aca="true" t="shared" si="21" ref="AK33:AK64">AI33/(AI33+AJ33)</f>
        <v>0.8</v>
      </c>
    </row>
    <row r="34" spans="1:37" s="49" customFormat="1" ht="13.5">
      <c r="A34" s="116"/>
      <c r="B34" s="87" t="s">
        <v>72</v>
      </c>
      <c r="C34" s="2">
        <f>COUNTIF('Answers RR only'!$BL$3:$BL$16,"Retain")</f>
        <v>11</v>
      </c>
      <c r="D34" s="2">
        <f>COUNTIF('Answers RR only'!$BL$3:$BL$16,"Remove")</f>
        <v>3</v>
      </c>
      <c r="E34" s="2">
        <f>COUNTIF('Answers RR only'!$BL$3:$BL$16,"")</f>
        <v>0</v>
      </c>
      <c r="F34" s="46">
        <f t="shared" si="11"/>
        <v>0.7857142857142857</v>
      </c>
      <c r="G34" s="2">
        <f>COUNTIF('Answers RR only'!$BL$17:$BL$31,"Retain")</f>
        <v>12</v>
      </c>
      <c r="H34" s="2">
        <f>COUNTIF('Answers RR only'!$BL$17:$BL$31,"Remove")</f>
        <v>2</v>
      </c>
      <c r="I34" s="2">
        <f>COUNTIF('Answers RR only'!$BL$17:$BL$31,"")</f>
        <v>1</v>
      </c>
      <c r="J34" s="46">
        <f t="shared" si="12"/>
        <v>0.8</v>
      </c>
      <c r="K34" s="2">
        <f>COUNTIF('Answers RR only'!$BL$32:$BL$39,"Retain")</f>
        <v>8</v>
      </c>
      <c r="L34" s="2">
        <f>COUNTIF('Answers RR only'!$BL$32:$BL$39,"Remove")</f>
        <v>0</v>
      </c>
      <c r="M34" s="2">
        <f>COUNTIF('Answers RR only'!$BL$32:$BL$39,"")</f>
        <v>0</v>
      </c>
      <c r="N34" s="46">
        <f t="shared" si="13"/>
        <v>1</v>
      </c>
      <c r="O34" s="2">
        <f>COUNTIF('Answers RR only'!$BL$40:$BL$59,"Retain")</f>
        <v>16</v>
      </c>
      <c r="P34" s="2">
        <f>COUNTIF('Answers RR only'!$BL$40:$BL$59,"Remove")</f>
        <v>3</v>
      </c>
      <c r="Q34" s="2">
        <f>COUNTIF('Answers RR only'!$BL$40:$BL$59,"")</f>
        <v>1</v>
      </c>
      <c r="R34" s="46">
        <f t="shared" si="14"/>
        <v>0.8</v>
      </c>
      <c r="S34" s="2">
        <f>COUNTIF('Answers RR only'!$BL$60:$BL$61,"Retain")</f>
        <v>2</v>
      </c>
      <c r="T34" s="2">
        <f>COUNTIF('Answers RR only'!$BL$60:$BL$61,"Remove")</f>
        <v>0</v>
      </c>
      <c r="U34" s="2">
        <f>COUNTIF('Answers RR only'!$BL$60:$BL$61,"")</f>
        <v>0</v>
      </c>
      <c r="V34" s="46">
        <f t="shared" si="15"/>
        <v>1</v>
      </c>
      <c r="W34" s="2">
        <f>COUNTIF('Answers RR only'!$BL$62:$BL$66,"Retain")</f>
        <v>1</v>
      </c>
      <c r="X34" s="2">
        <f>COUNTIF('Answers RR only'!$BL$62:$BL$66,"Remove")</f>
        <v>2</v>
      </c>
      <c r="Y34" s="2">
        <f>COUNTIF('Answers RR only'!$BL$62:$BL$66,"")</f>
        <v>2</v>
      </c>
      <c r="Z34" s="46">
        <f t="shared" si="16"/>
        <v>0.2</v>
      </c>
      <c r="AA34" s="2">
        <f>COUNTIF('Answers RR only'!$BL$67:$BL$70,"Retain")</f>
        <v>3</v>
      </c>
      <c r="AB34" s="2">
        <f>COUNTIF('Answers RR only'!$BL$67:$BL$70,"Remove")</f>
        <v>1</v>
      </c>
      <c r="AC34" s="2">
        <f>COUNTIF('Answers RR only'!$BL$67:$BL$70,"")</f>
        <v>0</v>
      </c>
      <c r="AD34" s="46">
        <f t="shared" si="17"/>
        <v>0.75</v>
      </c>
      <c r="AE34" s="2">
        <f>COUNTIF('Answers RR only'!$BL$71:$BL$72,"Retain")</f>
        <v>2</v>
      </c>
      <c r="AF34" s="2">
        <f>COUNTIF('Answers RR only'!$BL$71:$BL$72,"Remove")</f>
        <v>0</v>
      </c>
      <c r="AG34" s="2">
        <f>COUNTIF('Answers RR only'!$BL$71:$BL$72,"")</f>
        <v>0</v>
      </c>
      <c r="AH34" s="79">
        <f t="shared" si="18"/>
        <v>1</v>
      </c>
      <c r="AI34" s="1">
        <f t="shared" si="19"/>
        <v>55</v>
      </c>
      <c r="AJ34" s="1">
        <f t="shared" si="20"/>
        <v>15</v>
      </c>
      <c r="AK34" s="79">
        <f t="shared" si="21"/>
        <v>0.7857142857142857</v>
      </c>
    </row>
    <row r="35" spans="1:37" ht="21.75">
      <c r="A35" s="116"/>
      <c r="B35" s="87" t="s">
        <v>74</v>
      </c>
      <c r="C35" s="2">
        <f>COUNTIF('Answers RR only'!$BN$3:$BN$16,"Retain")</f>
        <v>10</v>
      </c>
      <c r="D35" s="2">
        <f>COUNTIF('Answers RR only'!$BN$3:$BN$16,"Remove")</f>
        <v>4</v>
      </c>
      <c r="E35" s="2">
        <f>COUNTIF('Answers RR only'!$BN$3:$BN$16,"")</f>
        <v>0</v>
      </c>
      <c r="F35" s="46">
        <f t="shared" si="11"/>
        <v>0.7142857142857143</v>
      </c>
      <c r="G35" s="2">
        <f>COUNTIF('Answers RR only'!$BN$17:$BN$31,"Retain")</f>
        <v>8</v>
      </c>
      <c r="H35" s="2">
        <f>COUNTIF('Answers RR only'!$BN$17:$BN$31,"Remove")</f>
        <v>5</v>
      </c>
      <c r="I35" s="2">
        <f>COUNTIF('Answers RR only'!$BN$17:$BN$31,"")</f>
        <v>2</v>
      </c>
      <c r="J35" s="46">
        <f t="shared" si="12"/>
        <v>0.5333333333333333</v>
      </c>
      <c r="K35" s="2">
        <f>COUNTIF('Answers RR only'!$BN$32:$BN$39,"Retain")</f>
        <v>7</v>
      </c>
      <c r="L35" s="2">
        <f>COUNTIF('Answers RR only'!$BN$32:$BN$39,"Remove")</f>
        <v>1</v>
      </c>
      <c r="M35" s="2">
        <f>COUNTIF('Answers RR only'!$BN$32:$BN$39,"")</f>
        <v>0</v>
      </c>
      <c r="N35" s="46">
        <f t="shared" si="13"/>
        <v>0.875</v>
      </c>
      <c r="O35" s="2">
        <f>COUNTIF('Answers RR only'!$BN$40:$BN$59,"Retain")</f>
        <v>16</v>
      </c>
      <c r="P35" s="2">
        <f>COUNTIF('Answers RR only'!$BN$40:$BN$59,"Remove")</f>
        <v>3</v>
      </c>
      <c r="Q35" s="2">
        <f>COUNTIF('Answers RR only'!$BN$40:$BN$59,"")</f>
        <v>1</v>
      </c>
      <c r="R35" s="46">
        <f t="shared" si="14"/>
        <v>0.8</v>
      </c>
      <c r="S35" s="2">
        <f>COUNTIF('Answers RR only'!$BN$60:$BN$61,"Retain")</f>
        <v>2</v>
      </c>
      <c r="T35" s="2">
        <f>COUNTIF('Answers RR only'!$BN$60:$BN$61,"Remove")</f>
        <v>0</v>
      </c>
      <c r="U35" s="2">
        <f>COUNTIF('Answers RR only'!$BN$60:$BN$61,"")</f>
        <v>0</v>
      </c>
      <c r="V35" s="46">
        <f t="shared" si="15"/>
        <v>1</v>
      </c>
      <c r="W35" s="2">
        <f>COUNTIF('Answers RR only'!$BN$62:$BN$66,"Retain")</f>
        <v>3</v>
      </c>
      <c r="X35" s="2">
        <f>COUNTIF('Answers RR only'!$BN$62:$BN$66,"Remove")</f>
        <v>0</v>
      </c>
      <c r="Y35" s="2">
        <f>COUNTIF('Answers RR only'!$BN$62:$BN$66,"")</f>
        <v>2</v>
      </c>
      <c r="Z35" s="46">
        <f t="shared" si="16"/>
        <v>0.6</v>
      </c>
      <c r="AA35" s="2">
        <f>COUNTIF('Answers RR only'!$BN$67:$BN$70,"Retain")</f>
        <v>4</v>
      </c>
      <c r="AB35" s="2">
        <f>COUNTIF('Answers RR only'!$BN$67:$BN$70,"Remove")</f>
        <v>0</v>
      </c>
      <c r="AC35" s="2">
        <f>COUNTIF('Answers RR only'!$BN$67:$BN$70,"")</f>
        <v>0</v>
      </c>
      <c r="AD35" s="46">
        <f t="shared" si="17"/>
        <v>1</v>
      </c>
      <c r="AE35" s="2">
        <f>COUNTIF('Answers RR only'!$BN$71:$BN$72,"Retain")</f>
        <v>2</v>
      </c>
      <c r="AF35" s="2">
        <f>COUNTIF('Answers RR only'!$BN$71:$BN$72,"Remove")</f>
        <v>0</v>
      </c>
      <c r="AG35" s="2">
        <f>COUNTIF('Answers RR only'!$BN$71:$BN$72,"")</f>
        <v>0</v>
      </c>
      <c r="AH35" s="79">
        <f t="shared" si="18"/>
        <v>1</v>
      </c>
      <c r="AI35" s="1">
        <f t="shared" si="19"/>
        <v>52</v>
      </c>
      <c r="AJ35" s="1">
        <f t="shared" si="20"/>
        <v>18</v>
      </c>
      <c r="AK35" s="79">
        <f t="shared" si="21"/>
        <v>0.7428571428571429</v>
      </c>
    </row>
    <row r="36" spans="1:37" ht="21.75">
      <c r="A36" s="116"/>
      <c r="B36" s="52" t="s">
        <v>65</v>
      </c>
      <c r="C36" s="2">
        <f>COUNTIF('Answers RR only'!$BE$3:$BE$16,"Retain")</f>
        <v>11</v>
      </c>
      <c r="D36" s="2">
        <f>COUNTIF('Answers RR only'!$BE$3:$BE$16,"Remove")</f>
        <v>2</v>
      </c>
      <c r="E36" s="2">
        <f>COUNTIF('Answers RR only'!$BE$3:$BE$16,"")</f>
        <v>1</v>
      </c>
      <c r="F36" s="46">
        <f t="shared" si="11"/>
        <v>0.7857142857142857</v>
      </c>
      <c r="G36" s="2">
        <f>COUNTIF('Answers RR only'!$BE$17:$BE$31,"Retain")</f>
        <v>11</v>
      </c>
      <c r="H36" s="2">
        <f>COUNTIF('Answers RR only'!$BE$17:$BE$31,"Remove")</f>
        <v>3</v>
      </c>
      <c r="I36" s="2">
        <f>COUNTIF('Answers RR only'!$BE$17:$BE$31,"")</f>
        <v>1</v>
      </c>
      <c r="J36" s="46">
        <f t="shared" si="12"/>
        <v>0.7333333333333333</v>
      </c>
      <c r="K36" s="2">
        <f>COUNTIF('Answers RR only'!$BE$32:$BE$39,"Retain")</f>
        <v>6</v>
      </c>
      <c r="L36" s="2">
        <f>COUNTIF('Answers RR only'!$BE$32:$BE$39,"Remove")</f>
        <v>1</v>
      </c>
      <c r="M36" s="2">
        <f>COUNTIF('Answers RR only'!$BE$32:$BE$39,"")</f>
        <v>1</v>
      </c>
      <c r="N36" s="46">
        <f t="shared" si="13"/>
        <v>0.75</v>
      </c>
      <c r="O36" s="2">
        <f>COUNTIF('Answers RR only'!$BE$40:$BE$59,"Retain")</f>
        <v>14</v>
      </c>
      <c r="P36" s="2">
        <f>COUNTIF('Answers RR only'!$BE$40:$BE$59,"Remove")</f>
        <v>5</v>
      </c>
      <c r="Q36" s="2">
        <f>COUNTIF('Answers RR only'!$BE$40:$BE$59,"")</f>
        <v>1</v>
      </c>
      <c r="R36" s="46">
        <f t="shared" si="14"/>
        <v>0.7</v>
      </c>
      <c r="S36" s="2">
        <f>COUNTIF('Answers RR only'!$BE$60:$BE$61,"Retain")</f>
        <v>2</v>
      </c>
      <c r="T36" s="2">
        <f>COUNTIF('Answers RR only'!$BE$60:$BE$61,"Remove")</f>
        <v>0</v>
      </c>
      <c r="U36" s="2">
        <f>COUNTIF('Answers RR only'!$BE$60:$BE$61,"")</f>
        <v>0</v>
      </c>
      <c r="V36" s="46">
        <f t="shared" si="15"/>
        <v>1</v>
      </c>
      <c r="W36" s="2">
        <f>COUNTIF('Answers RR only'!$BE$62:$BE$66,"Retain")</f>
        <v>2</v>
      </c>
      <c r="X36" s="2">
        <f>COUNTIF('Answers RR only'!$BE$62:$BE$66,"Remove")</f>
        <v>1</v>
      </c>
      <c r="Y36" s="2">
        <f>COUNTIF('Answers RR only'!$BE$62:$BE$66,"")</f>
        <v>2</v>
      </c>
      <c r="Z36" s="46">
        <f t="shared" si="16"/>
        <v>0.4</v>
      </c>
      <c r="AA36" s="2">
        <f>COUNTIF('Answers RR only'!$BE$67:$BE$70,"Retain")</f>
        <v>4</v>
      </c>
      <c r="AB36" s="2">
        <f>COUNTIF('Answers RR only'!$BE$67:$BE$70,"Remove")</f>
        <v>0</v>
      </c>
      <c r="AC36" s="2">
        <f>COUNTIF('Answers RR only'!$BE$67:$BE$70,"")</f>
        <v>0</v>
      </c>
      <c r="AD36" s="46">
        <f t="shared" si="17"/>
        <v>1</v>
      </c>
      <c r="AE36" s="2">
        <f>COUNTIF('Answers RR only'!$BE$71:$BE$72,"Retain")</f>
        <v>1</v>
      </c>
      <c r="AF36" s="2">
        <f>COUNTIF('Answers RR only'!$BE$71:$BE$72,"Remove")</f>
        <v>1</v>
      </c>
      <c r="AG36" s="2">
        <f>COUNTIF('Answers RR only'!$BE$71:$BE$72,"")</f>
        <v>0</v>
      </c>
      <c r="AH36" s="79">
        <f t="shared" si="18"/>
        <v>0.5</v>
      </c>
      <c r="AI36" s="1">
        <f t="shared" si="19"/>
        <v>51</v>
      </c>
      <c r="AJ36" s="1">
        <f t="shared" si="20"/>
        <v>19</v>
      </c>
      <c r="AK36" s="79">
        <f t="shared" si="21"/>
        <v>0.7285714285714285</v>
      </c>
    </row>
    <row r="37" spans="1:37" ht="21.75">
      <c r="A37" s="116"/>
      <c r="B37" s="52" t="s">
        <v>71</v>
      </c>
      <c r="C37" s="2">
        <f>COUNTIF('Answers RR only'!$BK$3:$BK$16,"Retain")</f>
        <v>9</v>
      </c>
      <c r="D37" s="2">
        <f>COUNTIF('Answers RR only'!$BK$3:$BK$16,"Remove")</f>
        <v>4</v>
      </c>
      <c r="E37" s="2">
        <f>COUNTIF('Answers RR only'!$BK$3:$BK$16,"")</f>
        <v>1</v>
      </c>
      <c r="F37" s="46">
        <f t="shared" si="11"/>
        <v>0.6428571428571429</v>
      </c>
      <c r="G37" s="2">
        <f>COUNTIF('Answers RR only'!$BK$17:$BK$31,"Retain")</f>
        <v>12</v>
      </c>
      <c r="H37" s="2">
        <f>COUNTIF('Answers RR only'!$BK$17:$BK$31,"Remove")</f>
        <v>2</v>
      </c>
      <c r="I37" s="2">
        <f>COUNTIF('Answers RR only'!$BK$17:$BK$31,"")</f>
        <v>1</v>
      </c>
      <c r="J37" s="46">
        <f t="shared" si="12"/>
        <v>0.8</v>
      </c>
      <c r="K37" s="2">
        <f>COUNTIF('Answers RR only'!$BK$32:$BK$39,"Retain")</f>
        <v>6</v>
      </c>
      <c r="L37" s="2">
        <f>COUNTIF('Answers RR only'!$BK$32:$BK$39,"Remove")</f>
        <v>1</v>
      </c>
      <c r="M37" s="2">
        <f>COUNTIF('Answers RR only'!$BK$32:$BK$39,"")</f>
        <v>1</v>
      </c>
      <c r="N37" s="46">
        <f t="shared" si="13"/>
        <v>0.75</v>
      </c>
      <c r="O37" s="2">
        <f>COUNTIF('Answers RR only'!$BK$40:$BK$59,"Retain")</f>
        <v>13</v>
      </c>
      <c r="P37" s="2">
        <f>COUNTIF('Answers RR only'!$BK$40:$BK$59,"Remove")</f>
        <v>6</v>
      </c>
      <c r="Q37" s="2">
        <f>COUNTIF('Answers RR only'!$BK$40:$BK$59,"")</f>
        <v>1</v>
      </c>
      <c r="R37" s="46">
        <f t="shared" si="14"/>
        <v>0.65</v>
      </c>
      <c r="S37" s="2">
        <f>COUNTIF('Answers RR only'!$BK$60:$BK$61,"Retain")</f>
        <v>2</v>
      </c>
      <c r="T37" s="2">
        <f>COUNTIF('Answers RR only'!$BK$60:$BK$61,"Remove")</f>
        <v>0</v>
      </c>
      <c r="U37" s="2">
        <f>COUNTIF('Answers RR only'!$BK$60:$BK$61,"")</f>
        <v>0</v>
      </c>
      <c r="V37" s="46">
        <f t="shared" si="15"/>
        <v>1</v>
      </c>
      <c r="W37" s="2">
        <f>COUNTIF('Answers RR only'!$BK$62:$BK$66,"Retain")</f>
        <v>3</v>
      </c>
      <c r="X37" s="2">
        <f>COUNTIF('Answers RR only'!$BK$62:$BK$66,"Remove")</f>
        <v>1</v>
      </c>
      <c r="Y37" s="2">
        <f>COUNTIF('Answers RR only'!$BK$62:$BK$66,"")</f>
        <v>1</v>
      </c>
      <c r="Z37" s="46">
        <f t="shared" si="16"/>
        <v>0.6</v>
      </c>
      <c r="AA37" s="2">
        <f>COUNTIF('Answers RR only'!$BK$67:$BK$70,"Retain")</f>
        <v>4</v>
      </c>
      <c r="AB37" s="2">
        <f>COUNTIF('Answers RR only'!$BK$67:$BK$70,"Remove")</f>
        <v>0</v>
      </c>
      <c r="AC37" s="2">
        <f>COUNTIF('Answers RR only'!$BK$67:$BK$70,"")</f>
        <v>0</v>
      </c>
      <c r="AD37" s="46">
        <f t="shared" si="17"/>
        <v>1</v>
      </c>
      <c r="AE37" s="2">
        <f>COUNTIF('Answers RR only'!$BK$71:$BK$72,"Retain")</f>
        <v>1</v>
      </c>
      <c r="AF37" s="2">
        <f>COUNTIF('Answers RR only'!$BK$71:$BK$72,"Remove")</f>
        <v>1</v>
      </c>
      <c r="AG37" s="2">
        <f>COUNTIF('Answers RR only'!$BK$71:$BK$72,"")</f>
        <v>0</v>
      </c>
      <c r="AH37" s="79">
        <f t="shared" si="18"/>
        <v>0.5</v>
      </c>
      <c r="AI37" s="1">
        <f t="shared" si="19"/>
        <v>50</v>
      </c>
      <c r="AJ37" s="1">
        <f t="shared" si="20"/>
        <v>20</v>
      </c>
      <c r="AK37" s="79">
        <f t="shared" si="21"/>
        <v>0.7142857142857143</v>
      </c>
    </row>
    <row r="38" spans="1:37" ht="21.75">
      <c r="A38" s="116"/>
      <c r="B38" s="52" t="s">
        <v>62</v>
      </c>
      <c r="C38" s="2">
        <f>COUNTIF('Answers RR only'!$BB$3:$BB$16,"Retain")</f>
        <v>11</v>
      </c>
      <c r="D38" s="2">
        <f>COUNTIF('Answers RR only'!$BB$3:$BB$16,"Remove")</f>
        <v>3</v>
      </c>
      <c r="E38" s="2">
        <f>COUNTIF('Answers RR only'!$BB$3:$BB$16,"")</f>
        <v>0</v>
      </c>
      <c r="F38" s="46">
        <f t="shared" si="11"/>
        <v>0.7857142857142857</v>
      </c>
      <c r="G38" s="2">
        <f>COUNTIF('Answers RR only'!$BB$17:$BB$31,"Retain")</f>
        <v>10</v>
      </c>
      <c r="H38" s="2">
        <f>COUNTIF('Answers RR only'!$BB$17:$BB$31,"Remove")</f>
        <v>3</v>
      </c>
      <c r="I38" s="2">
        <f>COUNTIF('Answers RR only'!$BB$17:$BB$31,"")</f>
        <v>2</v>
      </c>
      <c r="J38" s="46">
        <f t="shared" si="12"/>
        <v>0.6666666666666666</v>
      </c>
      <c r="K38" s="2">
        <f>COUNTIF('Answers RR only'!$BB$32:$BB$39,"Retain")</f>
        <v>5</v>
      </c>
      <c r="L38" s="2">
        <f>COUNTIF('Answers RR only'!$BB$32:$BB$39,"Remove")</f>
        <v>2</v>
      </c>
      <c r="M38" s="2">
        <f>COUNTIF('Answers RR only'!$BB$32:$BB$39,"")</f>
        <v>1</v>
      </c>
      <c r="N38" s="46">
        <f t="shared" si="13"/>
        <v>0.625</v>
      </c>
      <c r="O38" s="2">
        <f>COUNTIF('Answers RR only'!$BB$40:$BB$59,"Retain")</f>
        <v>13</v>
      </c>
      <c r="P38" s="2">
        <f>COUNTIF('Answers RR only'!$BB$40:$BB$59,"Remove")</f>
        <v>5</v>
      </c>
      <c r="Q38" s="2">
        <f>COUNTIF('Answers RR only'!$BB$40:$BB$59,"")</f>
        <v>2</v>
      </c>
      <c r="R38" s="46">
        <f t="shared" si="14"/>
        <v>0.65</v>
      </c>
      <c r="S38" s="2">
        <f>COUNTIF('Answers RR only'!$BB$60:$BB$61,"Retain")</f>
        <v>2</v>
      </c>
      <c r="T38" s="2">
        <f>COUNTIF('Answers RR only'!$BB$60:$BB$61,"Remove")</f>
        <v>0</v>
      </c>
      <c r="U38" s="2">
        <f>COUNTIF('Answers RR only'!$BB$60:$BB$61,"")</f>
        <v>0</v>
      </c>
      <c r="V38" s="46">
        <f t="shared" si="15"/>
        <v>1</v>
      </c>
      <c r="W38" s="2">
        <f>COUNTIF('Answers RR only'!$BB$62:$BB$66,"Retain")</f>
        <v>3</v>
      </c>
      <c r="X38" s="2">
        <f>COUNTIF('Answers RR only'!$BB$62:$BB$66,"Remove")</f>
        <v>0</v>
      </c>
      <c r="Y38" s="2">
        <f>COUNTIF('Answers RR only'!$BB$62:$BB$66,"")</f>
        <v>2</v>
      </c>
      <c r="Z38" s="46">
        <f t="shared" si="16"/>
        <v>0.6</v>
      </c>
      <c r="AA38" s="2">
        <f>COUNTIF('Answers RR only'!$BB$67:$BB$70,"Retain")</f>
        <v>3</v>
      </c>
      <c r="AB38" s="2">
        <f>COUNTIF('Answers RR only'!$BB$67:$BB$70,"Remove")</f>
        <v>1</v>
      </c>
      <c r="AC38" s="2">
        <f>COUNTIF('Answers RR only'!$BB$67:$BB$70,"")</f>
        <v>0</v>
      </c>
      <c r="AD38" s="46">
        <f t="shared" si="17"/>
        <v>0.75</v>
      </c>
      <c r="AE38" s="2">
        <f>COUNTIF('Answers RR only'!$BB$71:$BB$72,"Retain")</f>
        <v>1</v>
      </c>
      <c r="AF38" s="2">
        <f>COUNTIF('Answers RR only'!$BB$71:$BB$72,"Remove")</f>
        <v>1</v>
      </c>
      <c r="AG38" s="2">
        <f>COUNTIF('Answers RR only'!$BB$71:$BB$72,"")</f>
        <v>0</v>
      </c>
      <c r="AH38" s="79">
        <f t="shared" si="18"/>
        <v>0.5</v>
      </c>
      <c r="AI38" s="1">
        <f t="shared" si="19"/>
        <v>48</v>
      </c>
      <c r="AJ38" s="1">
        <f t="shared" si="20"/>
        <v>22</v>
      </c>
      <c r="AK38" s="79">
        <f t="shared" si="21"/>
        <v>0.6857142857142857</v>
      </c>
    </row>
    <row r="39" spans="1:37" ht="21.75">
      <c r="A39" s="116"/>
      <c r="B39" s="52" t="s">
        <v>69</v>
      </c>
      <c r="C39" s="2">
        <f>COUNTIF('Answers RR only'!$BI$3:$BI$16,"Retain")</f>
        <v>13</v>
      </c>
      <c r="D39" s="2">
        <f>COUNTIF('Answers RR only'!$BI$3:$BI$16,"Remove")</f>
        <v>1</v>
      </c>
      <c r="E39" s="2">
        <f>COUNTIF('Answers RR only'!$BI$3:$BI$16,"")</f>
        <v>0</v>
      </c>
      <c r="F39" s="46">
        <f t="shared" si="11"/>
        <v>0.9285714285714286</v>
      </c>
      <c r="G39" s="2">
        <f>COUNTIF('Answers RR only'!$BI$17:$BI$31,"Retain")</f>
        <v>9</v>
      </c>
      <c r="H39" s="2">
        <f>COUNTIF('Answers RR only'!$BI$17:$BI$31,"Remove")</f>
        <v>4</v>
      </c>
      <c r="I39" s="2">
        <f>COUNTIF('Answers RR only'!$BI$17:$BI$31,"")</f>
        <v>2</v>
      </c>
      <c r="J39" s="46">
        <f t="shared" si="12"/>
        <v>0.6</v>
      </c>
      <c r="K39" s="2">
        <f>COUNTIF('Answers RR only'!$BI$32:$BI$39,"Retain")</f>
        <v>6</v>
      </c>
      <c r="L39" s="2">
        <f>COUNTIF('Answers RR only'!$BI$32:$BI$39,"Remove")</f>
        <v>1</v>
      </c>
      <c r="M39" s="2">
        <f>COUNTIF('Answers RR only'!$BI$32:$BI$39,"")</f>
        <v>1</v>
      </c>
      <c r="N39" s="46">
        <f t="shared" si="13"/>
        <v>0.75</v>
      </c>
      <c r="O39" s="2">
        <f>COUNTIF('Answers RR only'!$BI$40:$BI$59,"Retain")</f>
        <v>11</v>
      </c>
      <c r="P39" s="2">
        <f>COUNTIF('Answers RR only'!$BI$40:$BI$59,"Remove")</f>
        <v>7</v>
      </c>
      <c r="Q39" s="2">
        <f>COUNTIF('Answers RR only'!$BI$40:$BI$59,"")</f>
        <v>2</v>
      </c>
      <c r="R39" s="46">
        <f t="shared" si="14"/>
        <v>0.55</v>
      </c>
      <c r="S39" s="2">
        <f>COUNTIF('Answers RR only'!$BI$60:$BI$61,"Retain")</f>
        <v>2</v>
      </c>
      <c r="T39" s="2">
        <f>COUNTIF('Answers RR only'!$BI$60:$BI$61,"Remove")</f>
        <v>0</v>
      </c>
      <c r="U39" s="2">
        <f>COUNTIF('Answers RR only'!$BI$60:$BI$61,"")</f>
        <v>0</v>
      </c>
      <c r="V39" s="46">
        <f t="shared" si="15"/>
        <v>1</v>
      </c>
      <c r="W39" s="2">
        <f>COUNTIF('Answers RR only'!$BI$62:$BI$66,"Retain")</f>
        <v>2</v>
      </c>
      <c r="X39" s="2">
        <f>COUNTIF('Answers RR only'!$BI$62:$BI$66,"Remove")</f>
        <v>3</v>
      </c>
      <c r="Y39" s="2">
        <f>COUNTIF('Answers RR only'!$BI$62:$BI$66,"")</f>
        <v>0</v>
      </c>
      <c r="Z39" s="46">
        <f t="shared" si="16"/>
        <v>0.4</v>
      </c>
      <c r="AA39" s="2">
        <f>COUNTIF('Answers RR only'!$BI$67:$BI$70,"Retain")</f>
        <v>4</v>
      </c>
      <c r="AB39" s="2">
        <f>COUNTIF('Answers RR only'!$BI$67:$BI$70,"Remove")</f>
        <v>0</v>
      </c>
      <c r="AC39" s="2">
        <f>COUNTIF('Answers RR only'!$BI$67:$BI$70,"")</f>
        <v>0</v>
      </c>
      <c r="AD39" s="46">
        <f t="shared" si="17"/>
        <v>1</v>
      </c>
      <c r="AE39" s="2">
        <f>COUNTIF('Answers RR only'!$BI$71:$BI$72,"Retain")</f>
        <v>1</v>
      </c>
      <c r="AF39" s="2">
        <f>COUNTIF('Answers RR only'!$BI$71:$BI$72,"Remove")</f>
        <v>1</v>
      </c>
      <c r="AG39" s="2">
        <f>COUNTIF('Answers RR only'!$BI$71:$BI$72,"")</f>
        <v>0</v>
      </c>
      <c r="AH39" s="79">
        <f t="shared" si="18"/>
        <v>0.5</v>
      </c>
      <c r="AI39" s="1">
        <f t="shared" si="19"/>
        <v>48</v>
      </c>
      <c r="AJ39" s="1">
        <f t="shared" si="20"/>
        <v>22</v>
      </c>
      <c r="AK39" s="79">
        <f t="shared" si="21"/>
        <v>0.6857142857142857</v>
      </c>
    </row>
    <row r="40" spans="1:37" ht="13.5">
      <c r="A40" s="116"/>
      <c r="B40" s="52" t="s">
        <v>68</v>
      </c>
      <c r="C40" s="2">
        <f>COUNTIF('Answers RR only'!$BH$3:$BH$16,"Retain")</f>
        <v>10</v>
      </c>
      <c r="D40" s="2">
        <f>COUNTIF('Answers RR only'!$BH$3:$BH$16,"Remove")</f>
        <v>4</v>
      </c>
      <c r="E40" s="2">
        <f>COUNTIF('Answers RR only'!$BH$3:$BH$16,"")</f>
        <v>0</v>
      </c>
      <c r="F40" s="46">
        <f t="shared" si="11"/>
        <v>0.7142857142857143</v>
      </c>
      <c r="G40" s="2">
        <f>COUNTIF('Answers RR only'!$BH$17:$BH$31,"Retain")</f>
        <v>9</v>
      </c>
      <c r="H40" s="2">
        <f>COUNTIF('Answers RR only'!$BH$17:$BH$31,"Remove")</f>
        <v>3</v>
      </c>
      <c r="I40" s="2">
        <f>COUNTIF('Answers RR only'!$BH$17:$BH$31,"")</f>
        <v>3</v>
      </c>
      <c r="J40" s="46">
        <f t="shared" si="12"/>
        <v>0.6</v>
      </c>
      <c r="K40" s="2">
        <f>COUNTIF('Answers RR only'!$BH$32:$BH$39,"Retain")</f>
        <v>4</v>
      </c>
      <c r="L40" s="2">
        <f>COUNTIF('Answers RR only'!$BH$32:$BH$39,"Remove")</f>
        <v>3</v>
      </c>
      <c r="M40" s="2">
        <f>COUNTIF('Answers RR only'!$BH$32:$BH$39,"")</f>
        <v>1</v>
      </c>
      <c r="N40" s="46">
        <f t="shared" si="13"/>
        <v>0.5</v>
      </c>
      <c r="O40" s="2">
        <f>COUNTIF('Answers RR only'!$BH$40:$BH$59,"Retain")</f>
        <v>14</v>
      </c>
      <c r="P40" s="2">
        <f>COUNTIF('Answers RR only'!$BH$40:$BH$59,"Remove")</f>
        <v>4</v>
      </c>
      <c r="Q40" s="2">
        <f>COUNTIF('Answers RR only'!$BH$40:$BH$59,"")</f>
        <v>2</v>
      </c>
      <c r="R40" s="46">
        <f t="shared" si="14"/>
        <v>0.7</v>
      </c>
      <c r="S40" s="2">
        <f>COUNTIF('Answers RR only'!$BH$60:$BH$61,"Retain")</f>
        <v>1</v>
      </c>
      <c r="T40" s="2">
        <f>COUNTIF('Answers RR only'!$BH$60:$BH$61,"Remove")</f>
        <v>1</v>
      </c>
      <c r="U40" s="2">
        <f>COUNTIF('Answers RR only'!$BH$60:$BH$61,"")</f>
        <v>0</v>
      </c>
      <c r="V40" s="46">
        <f t="shared" si="15"/>
        <v>0.5</v>
      </c>
      <c r="W40" s="2">
        <f>COUNTIF('Answers RR only'!$BH$62:$BH$66,"Retain")</f>
        <v>3</v>
      </c>
      <c r="X40" s="2">
        <f>COUNTIF('Answers RR only'!$BH$62:$BH$66,"Remove")</f>
        <v>1</v>
      </c>
      <c r="Y40" s="2">
        <f>COUNTIF('Answers RR only'!$BH$62:$BH$66,"")</f>
        <v>1</v>
      </c>
      <c r="Z40" s="46">
        <f t="shared" si="16"/>
        <v>0.6</v>
      </c>
      <c r="AA40" s="2">
        <f>COUNTIF('Answers RR only'!$BH$67:$BH$70,"Retain")</f>
        <v>2</v>
      </c>
      <c r="AB40" s="2">
        <f>COUNTIF('Answers RR only'!$BH$67:$BH$70,"Remove")</f>
        <v>2</v>
      </c>
      <c r="AC40" s="2">
        <f>COUNTIF('Answers RR only'!$BH$67:$BH$70,"")</f>
        <v>0</v>
      </c>
      <c r="AD40" s="46">
        <f t="shared" si="17"/>
        <v>0.5</v>
      </c>
      <c r="AE40" s="2">
        <f>COUNTIF('Answers RR only'!$BH$71:$BH$72,"Retain")</f>
        <v>2</v>
      </c>
      <c r="AF40" s="2">
        <f>COUNTIF('Answers RR only'!$BH$71:$BH$72,"Remove")</f>
        <v>0</v>
      </c>
      <c r="AG40" s="2">
        <f>COUNTIF('Answers RR only'!$BH$71:$BH$72,"")</f>
        <v>0</v>
      </c>
      <c r="AH40" s="79">
        <f t="shared" si="18"/>
        <v>1</v>
      </c>
      <c r="AI40" s="1">
        <f t="shared" si="19"/>
        <v>45</v>
      </c>
      <c r="AJ40" s="1">
        <f t="shared" si="20"/>
        <v>25</v>
      </c>
      <c r="AK40" s="79">
        <f t="shared" si="21"/>
        <v>0.6428571428571429</v>
      </c>
    </row>
    <row r="41" spans="1:37" ht="13.5">
      <c r="A41" s="116"/>
      <c r="B41" s="86" t="s">
        <v>297</v>
      </c>
      <c r="C41" s="85">
        <f>SUM(C26:C40)</f>
        <v>297</v>
      </c>
      <c r="D41" s="85">
        <f>SUM(D26:D40)</f>
        <v>76</v>
      </c>
      <c r="E41" s="85">
        <f>SUM(E26:E40)</f>
        <v>6</v>
      </c>
      <c r="F41" s="88">
        <f t="shared" si="11"/>
        <v>0.783641160949868</v>
      </c>
      <c r="G41" s="85">
        <f>SUM(G26:G40)</f>
        <v>289</v>
      </c>
      <c r="H41" s="85">
        <f>SUM(H26:H40)</f>
        <v>94</v>
      </c>
      <c r="I41" s="85">
        <f>SUM(I26:I40)</f>
        <v>37</v>
      </c>
      <c r="J41" s="88">
        <f t="shared" si="12"/>
        <v>0.6880952380952381</v>
      </c>
      <c r="K41" s="85">
        <f>SUM(K26:K40)</f>
        <v>178</v>
      </c>
      <c r="L41" s="85">
        <f>SUM(L26:L40)</f>
        <v>33</v>
      </c>
      <c r="M41" s="85">
        <f>SUM(M26:M40)</f>
        <v>13</v>
      </c>
      <c r="N41" s="88">
        <f t="shared" si="13"/>
        <v>0.7946428571428571</v>
      </c>
      <c r="O41" s="85">
        <f>SUM(O26:O40)</f>
        <v>389</v>
      </c>
      <c r="P41" s="85">
        <f>SUM(P26:P40)</f>
        <v>133</v>
      </c>
      <c r="Q41" s="85">
        <f>SUM(Q26:Q40)</f>
        <v>38</v>
      </c>
      <c r="R41" s="88">
        <f t="shared" si="14"/>
        <v>0.6946428571428571</v>
      </c>
      <c r="S41" s="85">
        <f>SUM(S26:S40)</f>
        <v>48</v>
      </c>
      <c r="T41" s="85">
        <f>SUM(T26:T40)</f>
        <v>5</v>
      </c>
      <c r="U41" s="85">
        <f>SUM(U26:U40)</f>
        <v>3</v>
      </c>
      <c r="V41" s="88">
        <f t="shared" si="15"/>
        <v>0.8571428571428571</v>
      </c>
      <c r="W41" s="85">
        <f>SUM(W26:W40)</f>
        <v>85</v>
      </c>
      <c r="X41" s="85">
        <f>SUM(X26:X40)</f>
        <v>25</v>
      </c>
      <c r="Y41" s="85">
        <f>SUM(Y26:Y40)</f>
        <v>30</v>
      </c>
      <c r="Z41" s="88">
        <f t="shared" si="16"/>
        <v>0.6071428571428571</v>
      </c>
      <c r="AA41" s="85">
        <f>SUM(AA26:AA40)</f>
        <v>84</v>
      </c>
      <c r="AB41" s="85">
        <f>SUM(AB26:AB40)</f>
        <v>23</v>
      </c>
      <c r="AC41" s="85">
        <f>SUM(AC26:AC40)</f>
        <v>5</v>
      </c>
      <c r="AD41" s="88">
        <f t="shared" si="17"/>
        <v>0.75</v>
      </c>
      <c r="AE41" s="85">
        <f>SUM(AE26:AE40)</f>
        <v>49</v>
      </c>
      <c r="AF41" s="49">
        <f>SUM(AF26:AF40)</f>
        <v>7</v>
      </c>
      <c r="AG41" s="49">
        <f>SUM(AG26:AG40)</f>
        <v>0</v>
      </c>
      <c r="AH41" s="89">
        <f t="shared" si="18"/>
        <v>0.875</v>
      </c>
      <c r="AI41" s="1">
        <f t="shared" si="19"/>
        <v>1419</v>
      </c>
      <c r="AJ41" s="1">
        <f t="shared" si="20"/>
        <v>528</v>
      </c>
      <c r="AK41" s="79">
        <f t="shared" si="21"/>
        <v>0.7288135593220338</v>
      </c>
    </row>
    <row r="42" spans="1:37" ht="13.5">
      <c r="A42" s="116"/>
      <c r="B42" s="52" t="s">
        <v>73</v>
      </c>
      <c r="C42" s="2">
        <f>COUNTIF('Answers RR only'!$BM$3:$BM$16,"Retain")</f>
        <v>10</v>
      </c>
      <c r="D42" s="2">
        <f>COUNTIF('Answers RR only'!$BM$3:$BM$16,"Remove")</f>
        <v>4</v>
      </c>
      <c r="E42" s="2">
        <f>COUNTIF('Answers RR only'!$BM$3:$BM$16,"")</f>
        <v>0</v>
      </c>
      <c r="F42" s="46">
        <f t="shared" si="11"/>
        <v>0.7142857142857143</v>
      </c>
      <c r="G42" s="2">
        <f>COUNTIF('Answers RR only'!$BM$17:$BM$31,"Retain")</f>
        <v>8</v>
      </c>
      <c r="H42" s="2">
        <f>COUNTIF('Answers RR only'!$BM$17:$BM$31,"Remove")</f>
        <v>5</v>
      </c>
      <c r="I42" s="2">
        <f>COUNTIF('Answers RR only'!$BM$17:$BM$31,"")</f>
        <v>2</v>
      </c>
      <c r="J42" s="46">
        <f t="shared" si="12"/>
        <v>0.5333333333333333</v>
      </c>
      <c r="K42" s="2">
        <f>COUNTIF('Answers RR only'!$BM$32:$BM$39,"Retain")</f>
        <v>4</v>
      </c>
      <c r="L42" s="2">
        <f>COUNTIF('Answers RR only'!$BM$32:$BM$39,"Remove")</f>
        <v>3</v>
      </c>
      <c r="M42" s="2">
        <f>COUNTIF('Answers RR only'!$BM$32:$BM$39,"")</f>
        <v>1</v>
      </c>
      <c r="N42" s="46">
        <f t="shared" si="13"/>
        <v>0.5</v>
      </c>
      <c r="O42" s="2">
        <f>COUNTIF('Answers RR only'!$BM$40:$BM$59,"Retain")</f>
        <v>13</v>
      </c>
      <c r="P42" s="2">
        <f>COUNTIF('Answers RR only'!$BM$40:$BM$59,"Remove")</f>
        <v>6</v>
      </c>
      <c r="Q42" s="2">
        <f>COUNTIF('Answers RR only'!$BM$40:$BM$59,"")</f>
        <v>1</v>
      </c>
      <c r="R42" s="46">
        <f t="shared" si="14"/>
        <v>0.65</v>
      </c>
      <c r="S42" s="2">
        <f>COUNTIF('Answers RR only'!$BM$60:$BM$61,"Retain")</f>
        <v>2</v>
      </c>
      <c r="T42" s="2">
        <f>COUNTIF('Answers RR only'!$BM$60:$BM$61,"Remove")</f>
        <v>0</v>
      </c>
      <c r="U42" s="2">
        <f>COUNTIF('Answers RR only'!$BM$60:$BM$61,"")</f>
        <v>0</v>
      </c>
      <c r="V42" s="46">
        <f t="shared" si="15"/>
        <v>1</v>
      </c>
      <c r="W42" s="2">
        <f>COUNTIF('Answers RR only'!$BM$62:$BM$66,"Retain")</f>
        <v>1</v>
      </c>
      <c r="X42" s="2">
        <f>COUNTIF('Answers RR only'!$BM$62:$BM$66,"Remove")</f>
        <v>1</v>
      </c>
      <c r="Y42" s="2">
        <f>COUNTIF('Answers RR only'!$BM$62:$BM$66,"")</f>
        <v>3</v>
      </c>
      <c r="Z42" s="46">
        <f t="shared" si="16"/>
        <v>0.2</v>
      </c>
      <c r="AA42" s="2">
        <f>COUNTIF('Answers RR only'!$BM$67:$BM$70,"Retain")</f>
        <v>3</v>
      </c>
      <c r="AB42" s="2">
        <f>COUNTIF('Answers RR only'!$BM$67:$BM$70,"Remove")</f>
        <v>1</v>
      </c>
      <c r="AC42" s="2">
        <f>COUNTIF('Answers RR only'!$BM$67:$BM$70,"")</f>
        <v>0</v>
      </c>
      <c r="AD42" s="46">
        <f t="shared" si="17"/>
        <v>0.75</v>
      </c>
      <c r="AE42" s="2">
        <f>COUNTIF('Answers RR only'!$BM$71:$BM$72,"Retain")</f>
        <v>2</v>
      </c>
      <c r="AF42" s="2">
        <f>COUNTIF('Answers RR only'!$BM$71:$BM$72,"Remove")</f>
        <v>0</v>
      </c>
      <c r="AG42" s="2">
        <f>COUNTIF('Answers RR only'!$BM$71:$BM$72,"")</f>
        <v>0</v>
      </c>
      <c r="AH42" s="79">
        <f t="shared" si="18"/>
        <v>1</v>
      </c>
      <c r="AI42" s="1">
        <f t="shared" si="19"/>
        <v>43</v>
      </c>
      <c r="AJ42" s="1">
        <f t="shared" si="20"/>
        <v>27</v>
      </c>
      <c r="AK42" s="79">
        <f t="shared" si="21"/>
        <v>0.6142857142857143</v>
      </c>
    </row>
    <row r="43" spans="1:37" ht="21.75">
      <c r="A43" s="116"/>
      <c r="B43" s="52" t="s">
        <v>70</v>
      </c>
      <c r="C43" s="2">
        <f>COUNTIF('Answers RR only'!$BJ$3:$BJ$16,"Retain")</f>
        <v>8</v>
      </c>
      <c r="D43" s="2">
        <f>COUNTIF('Answers RR only'!$BJ$3:$BJ$16,"Remove")</f>
        <v>5</v>
      </c>
      <c r="E43" s="2">
        <f>COUNTIF('Answers RR only'!$BJ$3:$BJ$16,"")</f>
        <v>1</v>
      </c>
      <c r="F43" s="46">
        <f t="shared" si="11"/>
        <v>0.5714285714285714</v>
      </c>
      <c r="G43" s="2">
        <f>COUNTIF('Answers RR only'!$BJ$17:$BJ$31,"Retain")</f>
        <v>9</v>
      </c>
      <c r="H43" s="2">
        <f>COUNTIF('Answers RR only'!$BJ$17:$BJ$31,"Remove")</f>
        <v>5</v>
      </c>
      <c r="I43" s="2">
        <f>COUNTIF('Answers RR only'!$BJ$17:$BJ$31,"")</f>
        <v>1</v>
      </c>
      <c r="J43" s="46">
        <f t="shared" si="12"/>
        <v>0.6</v>
      </c>
      <c r="K43" s="2">
        <f>COUNTIF('Answers RR only'!$BJ$32:$BJ$39,"Retain")</f>
        <v>7</v>
      </c>
      <c r="L43" s="2">
        <f>COUNTIF('Answers RR only'!$BJ$32:$BJ$39,"Remove")</f>
        <v>1</v>
      </c>
      <c r="M43" s="2">
        <f>COUNTIF('Answers RR only'!$BJ$32:$BJ$39,"")</f>
        <v>0</v>
      </c>
      <c r="N43" s="46">
        <f t="shared" si="13"/>
        <v>0.875</v>
      </c>
      <c r="O43" s="2">
        <f>COUNTIF('Answers RR only'!$BJ$40:$BJ$59,"Retain")</f>
        <v>10</v>
      </c>
      <c r="P43" s="2">
        <f>COUNTIF('Answers RR only'!$BJ$40:$BJ$59,"Remove")</f>
        <v>7</v>
      </c>
      <c r="Q43" s="2">
        <f>COUNTIF('Answers RR only'!$BJ$40:$BJ$59,"")</f>
        <v>3</v>
      </c>
      <c r="R43" s="46">
        <f t="shared" si="14"/>
        <v>0.5</v>
      </c>
      <c r="S43" s="2">
        <f>COUNTIF('Answers RR only'!$BJ$60:$BJ$61,"Retain")</f>
        <v>2</v>
      </c>
      <c r="T43" s="2">
        <f>COUNTIF('Answers RR only'!$BJ$60:$BJ$61,"Remove")</f>
        <v>0</v>
      </c>
      <c r="U43" s="2">
        <f>COUNTIF('Answers RR only'!$BJ$60:$BJ$61,"")</f>
        <v>0</v>
      </c>
      <c r="V43" s="46">
        <f t="shared" si="15"/>
        <v>1</v>
      </c>
      <c r="W43" s="2">
        <f>COUNTIF('Answers RR only'!$BJ$62:$BJ$66,"Retain")</f>
        <v>1</v>
      </c>
      <c r="X43" s="2">
        <f>COUNTIF('Answers RR only'!$BJ$62:$BJ$66,"Remove")</f>
        <v>2</v>
      </c>
      <c r="Y43" s="2">
        <f>COUNTIF('Answers RR only'!$BJ$62:$BJ$66,"")</f>
        <v>2</v>
      </c>
      <c r="Z43" s="46">
        <f t="shared" si="16"/>
        <v>0.2</v>
      </c>
      <c r="AA43" s="2">
        <f>COUNTIF('Answers RR only'!$BJ$67:$BJ$70,"Retain")</f>
        <v>2</v>
      </c>
      <c r="AB43" s="2">
        <f>COUNTIF('Answers RR only'!$BJ$67:$BJ$70,"Remove")</f>
        <v>1</v>
      </c>
      <c r="AC43" s="2">
        <f>COUNTIF('Answers RR only'!$BJ$67:$BJ$70,"")</f>
        <v>1</v>
      </c>
      <c r="AD43" s="46">
        <f t="shared" si="17"/>
        <v>0.5</v>
      </c>
      <c r="AE43" s="2">
        <f>COUNTIF('Answers RR only'!$BJ$71:$BJ$72,"Retain")</f>
        <v>2</v>
      </c>
      <c r="AF43" s="2">
        <f>COUNTIF('Answers RR only'!$BJ$71:$BJ$72,"Remove")</f>
        <v>0</v>
      </c>
      <c r="AG43" s="2">
        <f>COUNTIF('Answers RR only'!$BJ$71:$BJ$72,"")</f>
        <v>0</v>
      </c>
      <c r="AH43" s="79">
        <f t="shared" si="18"/>
        <v>1</v>
      </c>
      <c r="AI43" s="1">
        <f t="shared" si="19"/>
        <v>41</v>
      </c>
      <c r="AJ43" s="1">
        <f t="shared" si="20"/>
        <v>29</v>
      </c>
      <c r="AK43" s="79">
        <f t="shared" si="21"/>
        <v>0.5857142857142857</v>
      </c>
    </row>
    <row r="44" spans="1:37" ht="21.75">
      <c r="A44" s="116"/>
      <c r="B44" s="52" t="s">
        <v>66</v>
      </c>
      <c r="C44" s="2">
        <f>COUNTIF('Answers RR only'!$BF$3:$BF$16,"Retain")</f>
        <v>9</v>
      </c>
      <c r="D44" s="2">
        <f>COUNTIF('Answers RR only'!$BF$3:$BF$16,"Remove")</f>
        <v>5</v>
      </c>
      <c r="E44" s="2">
        <f>COUNTIF('Answers RR only'!$BF$3:$BF$16,"")</f>
        <v>0</v>
      </c>
      <c r="F44" s="46">
        <f t="shared" si="11"/>
        <v>0.6428571428571429</v>
      </c>
      <c r="G44" s="2">
        <f>COUNTIF('Answers RR only'!$BF$17:$BF$31,"Retain")</f>
        <v>7</v>
      </c>
      <c r="H44" s="2">
        <f>COUNTIF('Answers RR only'!$BF$17:$BF$31,"Remove")</f>
        <v>6</v>
      </c>
      <c r="I44" s="2">
        <f>COUNTIF('Answers RR only'!$BF$17:$BF$31,"")</f>
        <v>2</v>
      </c>
      <c r="J44" s="46">
        <f t="shared" si="12"/>
        <v>0.4666666666666667</v>
      </c>
      <c r="K44" s="2">
        <f>COUNTIF('Answers RR only'!$BF$32:$BF$39,"Retain")</f>
        <v>5</v>
      </c>
      <c r="L44" s="2">
        <f>COUNTIF('Answers RR only'!$BF$32:$BF$39,"Remove")</f>
        <v>2</v>
      </c>
      <c r="M44" s="2">
        <f>COUNTIF('Answers RR only'!$BF$32:$BF$39,"")</f>
        <v>1</v>
      </c>
      <c r="N44" s="46">
        <f t="shared" si="13"/>
        <v>0.625</v>
      </c>
      <c r="O44" s="2">
        <f>COUNTIF('Answers RR only'!$BF$40:$BF$59,"Retain")</f>
        <v>12</v>
      </c>
      <c r="P44" s="2">
        <f>COUNTIF('Answers RR only'!$BF$40:$BF$59,"Remove")</f>
        <v>6</v>
      </c>
      <c r="Q44" s="2">
        <f>COUNTIF('Answers RR only'!$BF$40:$BF$59,"")</f>
        <v>2</v>
      </c>
      <c r="R44" s="46">
        <f t="shared" si="14"/>
        <v>0.6</v>
      </c>
      <c r="S44" s="2">
        <f>COUNTIF('Answers RR only'!$BF$60:$BF$61,"Retain")</f>
        <v>2</v>
      </c>
      <c r="T44" s="2">
        <f>COUNTIF('Answers RR only'!$BF$60:$BF$61,"Remove")</f>
        <v>0</v>
      </c>
      <c r="U44" s="2">
        <f>COUNTIF('Answers RR only'!$BF$60:$BF$61,"")</f>
        <v>0</v>
      </c>
      <c r="V44" s="46">
        <f t="shared" si="15"/>
        <v>1</v>
      </c>
      <c r="W44" s="2">
        <f>COUNTIF('Answers RR only'!$BF$62:$BF$66,"Retain")</f>
        <v>1</v>
      </c>
      <c r="X44" s="2">
        <f>COUNTIF('Answers RR only'!$BF$62:$BF$66,"Remove")</f>
        <v>3</v>
      </c>
      <c r="Y44" s="2">
        <f>COUNTIF('Answers RR only'!$BF$62:$BF$66,"")</f>
        <v>1</v>
      </c>
      <c r="Z44" s="46">
        <f t="shared" si="16"/>
        <v>0.2</v>
      </c>
      <c r="AA44" s="2">
        <f>COUNTIF('Answers RR only'!$BF$67:$BF$70,"Retain")</f>
        <v>2</v>
      </c>
      <c r="AB44" s="2">
        <f>COUNTIF('Answers RR only'!$BF$67:$BF$70,"Remove")</f>
        <v>1</v>
      </c>
      <c r="AC44" s="2">
        <f>COUNTIF('Answers RR only'!$BF$67:$BF$70,"")</f>
        <v>1</v>
      </c>
      <c r="AD44" s="46">
        <f t="shared" si="17"/>
        <v>0.5</v>
      </c>
      <c r="AE44" s="2">
        <f>COUNTIF('Answers RR only'!$BF$71:$BF$72,"Retain")</f>
        <v>2</v>
      </c>
      <c r="AF44" s="2">
        <f>COUNTIF('Answers RR only'!$BF$71:$BF$72,"Remove")</f>
        <v>0</v>
      </c>
      <c r="AG44" s="2">
        <f>COUNTIF('Answers RR only'!$BF$71:$BF$72,"")</f>
        <v>0</v>
      </c>
      <c r="AH44" s="79">
        <f t="shared" si="18"/>
        <v>1</v>
      </c>
      <c r="AI44" s="1">
        <f t="shared" si="19"/>
        <v>40</v>
      </c>
      <c r="AJ44" s="1">
        <f t="shared" si="20"/>
        <v>30</v>
      </c>
      <c r="AK44" s="79">
        <f t="shared" si="21"/>
        <v>0.5714285714285714</v>
      </c>
    </row>
    <row r="45" spans="1:37" ht="13.5">
      <c r="A45" s="116"/>
      <c r="B45" s="52" t="s">
        <v>60</v>
      </c>
      <c r="C45" s="2">
        <f>COUNTIF('Answers RR only'!$AZ$3:$AZ$16,"Retain")</f>
        <v>8</v>
      </c>
      <c r="D45" s="2">
        <f>COUNTIF('Answers RR only'!$AZ$3:$AZ$16,"Remove")</f>
        <v>6</v>
      </c>
      <c r="E45" s="2">
        <f>COUNTIF('Answers RR only'!$AZ$3:$AZ$16,"")</f>
        <v>0</v>
      </c>
      <c r="F45" s="46">
        <f t="shared" si="11"/>
        <v>0.5714285714285714</v>
      </c>
      <c r="G45" s="2">
        <f>COUNTIF('Answers RR only'!$AZ$17:$AZ$31,"Retain")</f>
        <v>8</v>
      </c>
      <c r="H45" s="2">
        <f>COUNTIF('Answers RR only'!$AZ$17:$AZ$31,"Remove")</f>
        <v>6</v>
      </c>
      <c r="I45" s="2">
        <f>COUNTIF('Answers RR only'!$AZ$17:$AZ$31,"")</f>
        <v>1</v>
      </c>
      <c r="J45" s="46">
        <f t="shared" si="12"/>
        <v>0.5333333333333333</v>
      </c>
      <c r="K45" s="2">
        <f>COUNTIF('Answers RR only'!$AZ$32:$AZ$39,"Retain")</f>
        <v>3</v>
      </c>
      <c r="L45" s="2">
        <f>COUNTIF('Answers RR only'!$AZ$32:$AZ$39,"Remove")</f>
        <v>3</v>
      </c>
      <c r="M45" s="2">
        <f>COUNTIF('Answers RR only'!$AZ$32:$AZ$39,"")</f>
        <v>2</v>
      </c>
      <c r="N45" s="46">
        <f t="shared" si="13"/>
        <v>0.375</v>
      </c>
      <c r="O45" s="2">
        <f>COUNTIF('Answers RR only'!$AZ$40:$AZ$59,"Retain")</f>
        <v>12</v>
      </c>
      <c r="P45" s="2">
        <f>COUNTIF('Answers RR only'!$AZ$40:$AZ$59,"Remove")</f>
        <v>6</v>
      </c>
      <c r="Q45" s="2">
        <f>COUNTIF('Answers RR only'!$AZ$40:$AZ$59,"")</f>
        <v>2</v>
      </c>
      <c r="R45" s="46">
        <f t="shared" si="14"/>
        <v>0.6</v>
      </c>
      <c r="S45" s="2">
        <f>COUNTIF('Answers RR only'!$AZ$60:$AZ$61,"Retain")</f>
        <v>0</v>
      </c>
      <c r="T45" s="2">
        <f>COUNTIF('Answers RR only'!$AZ$60:$AZ$61,"Remove")</f>
        <v>1</v>
      </c>
      <c r="U45" s="2">
        <f>COUNTIF('Answers RR only'!$AZ$60:$AZ$61,"")</f>
        <v>1</v>
      </c>
      <c r="V45" s="46">
        <f t="shared" si="15"/>
        <v>0</v>
      </c>
      <c r="W45" s="2">
        <f>COUNTIF('Answers RR only'!$AZ$62:$AZ$66,"Retain")</f>
        <v>3</v>
      </c>
      <c r="X45" s="2">
        <f>COUNTIF('Answers RR only'!$AZ$62:$AZ$66,"Remove")</f>
        <v>2</v>
      </c>
      <c r="Y45" s="2">
        <f>COUNTIF('Answers RR only'!$AZ$62:$AZ$66,"")</f>
        <v>0</v>
      </c>
      <c r="Z45" s="46">
        <f t="shared" si="16"/>
        <v>0.6</v>
      </c>
      <c r="AA45" s="2">
        <f>COUNTIF('Answers RR only'!$AZ$67:$AZ$70,"Retain")</f>
        <v>4</v>
      </c>
      <c r="AB45" s="2">
        <f>COUNTIF('Answers RR only'!$AZ$67:$AZ$70,"Remove")</f>
        <v>0</v>
      </c>
      <c r="AC45" s="2">
        <f>COUNTIF('Answers RR only'!$AZ$67:$AZ$70,"")</f>
        <v>0</v>
      </c>
      <c r="AD45" s="46">
        <f t="shared" si="17"/>
        <v>1</v>
      </c>
      <c r="AE45" s="2">
        <f>COUNTIF('Answers RR only'!$AZ$71:$AZ$72,"Retain")</f>
        <v>1</v>
      </c>
      <c r="AF45" s="2">
        <f>COUNTIF('Answers RR only'!$AZ$71:$AZ$72,"Remove")</f>
        <v>1</v>
      </c>
      <c r="AG45" s="2">
        <f>COUNTIF('Answers RR only'!$AZ$71:$AZ$72,"")</f>
        <v>0</v>
      </c>
      <c r="AH45" s="79">
        <f t="shared" si="18"/>
        <v>0.5</v>
      </c>
      <c r="AI45" s="1">
        <f t="shared" si="19"/>
        <v>39</v>
      </c>
      <c r="AJ45" s="1">
        <f t="shared" si="20"/>
        <v>31</v>
      </c>
      <c r="AK45" s="79">
        <f t="shared" si="21"/>
        <v>0.5571428571428572</v>
      </c>
    </row>
    <row r="46" spans="1:37" ht="13.5">
      <c r="A46" s="116"/>
      <c r="B46" s="52" t="s">
        <v>63</v>
      </c>
      <c r="C46" s="2">
        <f>COUNTIF('Answers RR only'!$BC$3:$BC$16,"Retain")</f>
        <v>6</v>
      </c>
      <c r="D46" s="2">
        <f>COUNTIF('Answers RR only'!$BC$3:$BC$16,"Remove")</f>
        <v>6</v>
      </c>
      <c r="E46" s="2">
        <f>COUNTIF('Answers RR only'!$BC$3:$BC$16,"")</f>
        <v>2</v>
      </c>
      <c r="F46" s="46">
        <f t="shared" si="11"/>
        <v>0.42857142857142855</v>
      </c>
      <c r="G46" s="2">
        <f>COUNTIF('Answers RR only'!$BC$17:$BC$31,"Retain")</f>
        <v>8</v>
      </c>
      <c r="H46" s="2">
        <f>COUNTIF('Answers RR only'!$BC$17:$BC$31,"Remove")</f>
        <v>6</v>
      </c>
      <c r="I46" s="2">
        <f>COUNTIF('Answers RR only'!$BC$17:$BC$31,"")</f>
        <v>1</v>
      </c>
      <c r="J46" s="46">
        <f t="shared" si="12"/>
        <v>0.5333333333333333</v>
      </c>
      <c r="K46" s="2">
        <f>COUNTIF('Answers RR only'!$BC$32:$BC$39,"Retain")</f>
        <v>7</v>
      </c>
      <c r="L46" s="2">
        <f>COUNTIF('Answers RR only'!$BC$32:$BC$39,"Remove")</f>
        <v>1</v>
      </c>
      <c r="M46" s="2">
        <f>COUNTIF('Answers RR only'!$BC$32:$BC$39,"")</f>
        <v>0</v>
      </c>
      <c r="N46" s="46">
        <f t="shared" si="13"/>
        <v>0.875</v>
      </c>
      <c r="O46" s="2">
        <f>COUNTIF('Answers RR only'!$BC$40:$BC$59,"Retain")</f>
        <v>9</v>
      </c>
      <c r="P46" s="2">
        <f>COUNTIF('Answers RR only'!$BC$40:$BC$59,"Remove")</f>
        <v>10</v>
      </c>
      <c r="Q46" s="2">
        <f>COUNTIF('Answers RR only'!$BC$40:$BC$59,"")</f>
        <v>1</v>
      </c>
      <c r="R46" s="46">
        <f t="shared" si="14"/>
        <v>0.45</v>
      </c>
      <c r="S46" s="2">
        <f>COUNTIF('Answers RR only'!$BC$60:$BC$61,"Retain")</f>
        <v>2</v>
      </c>
      <c r="T46" s="2">
        <f>COUNTIF('Answers RR only'!$BC$60:$BC$61,"Remove")</f>
        <v>0</v>
      </c>
      <c r="U46" s="2">
        <f>COUNTIF('Answers RR only'!$BC$60:$BC$61,"")</f>
        <v>0</v>
      </c>
      <c r="V46" s="46">
        <f t="shared" si="15"/>
        <v>1</v>
      </c>
      <c r="W46" s="2">
        <f>COUNTIF('Answers RR only'!$BC$62:$BC$66,"Retain")</f>
        <v>2</v>
      </c>
      <c r="X46" s="2">
        <f>COUNTIF('Answers RR only'!$BC$62:$BC$66,"Remove")</f>
        <v>2</v>
      </c>
      <c r="Y46" s="2">
        <f>COUNTIF('Answers RR only'!$BC$62:$BC$66,"")</f>
        <v>1</v>
      </c>
      <c r="Z46" s="46">
        <f t="shared" si="16"/>
        <v>0.4</v>
      </c>
      <c r="AA46" s="2">
        <f>COUNTIF('Answers RR only'!$BC$67:$BC$70,"Retain")</f>
        <v>2</v>
      </c>
      <c r="AB46" s="2">
        <f>COUNTIF('Answers RR only'!$BC$67:$BC$70,"Remove")</f>
        <v>2</v>
      </c>
      <c r="AC46" s="2">
        <f>COUNTIF('Answers RR only'!$BC$67:$BC$70,"")</f>
        <v>0</v>
      </c>
      <c r="AD46" s="46">
        <f t="shared" si="17"/>
        <v>0.5</v>
      </c>
      <c r="AE46" s="2">
        <f>COUNTIF('Answers RR only'!$BC$71:$BC$72,"Retain")</f>
        <v>1</v>
      </c>
      <c r="AF46" s="2">
        <f>COUNTIF('Answers RR only'!$BC$71:$BC$72,"Remove")</f>
        <v>1</v>
      </c>
      <c r="AG46" s="2">
        <f>COUNTIF('Answers RR only'!$BC$71:$BC$72,"")</f>
        <v>0</v>
      </c>
      <c r="AH46" s="79">
        <f t="shared" si="18"/>
        <v>0.5</v>
      </c>
      <c r="AI46" s="1">
        <f t="shared" si="19"/>
        <v>37</v>
      </c>
      <c r="AJ46" s="1">
        <f t="shared" si="20"/>
        <v>33</v>
      </c>
      <c r="AK46" s="79">
        <f t="shared" si="21"/>
        <v>0.5285714285714286</v>
      </c>
    </row>
    <row r="47" spans="1:37" ht="21.75">
      <c r="A47" s="116"/>
      <c r="B47" s="52" t="s">
        <v>64</v>
      </c>
      <c r="C47" s="2">
        <f>COUNTIF('Answers RR only'!$BD$3:$BD$16,"Retain")</f>
        <v>6</v>
      </c>
      <c r="D47" s="2">
        <f>COUNTIF('Answers RR only'!$BD$3:$BD$16,"Remove")</f>
        <v>6</v>
      </c>
      <c r="E47" s="2">
        <f>COUNTIF('Answers RR only'!$BD$3:$BD$16,"")</f>
        <v>2</v>
      </c>
      <c r="F47" s="46">
        <f t="shared" si="11"/>
        <v>0.42857142857142855</v>
      </c>
      <c r="G47" s="2">
        <f>COUNTIF('Answers RR only'!$BD$17:$BD$31,"Retain")</f>
        <v>6</v>
      </c>
      <c r="H47" s="2">
        <f>COUNTIF('Answers RR only'!$BD$17:$BD$31,"Remove")</f>
        <v>7</v>
      </c>
      <c r="I47" s="2">
        <f>COUNTIF('Answers RR only'!$BD$17:$BD$31,"")</f>
        <v>2</v>
      </c>
      <c r="J47" s="46">
        <f t="shared" si="12"/>
        <v>0.4</v>
      </c>
      <c r="K47" s="2">
        <f>COUNTIF('Answers RR only'!$BD$32:$BD$39,"Retain")</f>
        <v>5</v>
      </c>
      <c r="L47" s="2">
        <f>COUNTIF('Answers RR only'!$BD$32:$BD$39,"Remove")</f>
        <v>3</v>
      </c>
      <c r="M47" s="2">
        <f>COUNTIF('Answers RR only'!$BD$32:$BD$39,"")</f>
        <v>0</v>
      </c>
      <c r="N47" s="46">
        <f t="shared" si="13"/>
        <v>0.625</v>
      </c>
      <c r="O47" s="2">
        <f>COUNTIF('Answers RR only'!$BD$40:$BD$59,"Retain")</f>
        <v>10</v>
      </c>
      <c r="P47" s="2">
        <f>COUNTIF('Answers RR only'!$BD$40:$BD$59,"Remove")</f>
        <v>9</v>
      </c>
      <c r="Q47" s="2">
        <f>COUNTIF('Answers RR only'!$BD$40:$BD$59,"")</f>
        <v>1</v>
      </c>
      <c r="R47" s="46">
        <f t="shared" si="14"/>
        <v>0.5</v>
      </c>
      <c r="S47" s="2">
        <f>COUNTIF('Answers RR only'!$BD$60:$BD$61,"Retain")</f>
        <v>2</v>
      </c>
      <c r="T47" s="2">
        <f>COUNTIF('Answers RR only'!$BD$60:$BD$61,"Remove")</f>
        <v>0</v>
      </c>
      <c r="U47" s="2">
        <f>COUNTIF('Answers RR only'!$BD$60:$BD$61,"")</f>
        <v>0</v>
      </c>
      <c r="V47" s="46">
        <f t="shared" si="15"/>
        <v>1</v>
      </c>
      <c r="W47" s="2">
        <f>COUNTIF('Answers RR only'!$BD$62:$BD$66,"Retain")</f>
        <v>2</v>
      </c>
      <c r="X47" s="2">
        <f>COUNTIF('Answers RR only'!$BD$62:$BD$66,"Remove")</f>
        <v>3</v>
      </c>
      <c r="Y47" s="2">
        <f>COUNTIF('Answers RR only'!$BD$62:$BD$66,"")</f>
        <v>0</v>
      </c>
      <c r="Z47" s="46">
        <f t="shared" si="16"/>
        <v>0.4</v>
      </c>
      <c r="AA47" s="2">
        <f>COUNTIF('Answers RR only'!$BD$67:$BD$70,"Retain")</f>
        <v>4</v>
      </c>
      <c r="AB47" s="2">
        <f>COUNTIF('Answers RR only'!$BD$67:$BD$70,"Remove")</f>
        <v>0</v>
      </c>
      <c r="AC47" s="2">
        <f>COUNTIF('Answers RR only'!$BD$67:$BD$70,"")</f>
        <v>0</v>
      </c>
      <c r="AD47" s="46">
        <f t="shared" si="17"/>
        <v>1</v>
      </c>
      <c r="AE47" s="2">
        <f>COUNTIF('Answers RR only'!$BD$71:$BD$72,"Retain")</f>
        <v>1</v>
      </c>
      <c r="AF47" s="2">
        <f>COUNTIF('Answers RR only'!$BD$71:$BD$72,"Remove")</f>
        <v>1</v>
      </c>
      <c r="AG47" s="2">
        <f>COUNTIF('Answers RR only'!$BD$71:$BD$72,"")</f>
        <v>0</v>
      </c>
      <c r="AH47" s="79">
        <f t="shared" si="18"/>
        <v>0.5</v>
      </c>
      <c r="AI47" s="1">
        <f t="shared" si="19"/>
        <v>36</v>
      </c>
      <c r="AJ47" s="1">
        <f t="shared" si="20"/>
        <v>34</v>
      </c>
      <c r="AK47" s="79">
        <f t="shared" si="21"/>
        <v>0.5142857142857142</v>
      </c>
    </row>
    <row r="48" spans="1:37" ht="13.5">
      <c r="A48" s="116"/>
      <c r="B48" s="52" t="s">
        <v>61</v>
      </c>
      <c r="C48" s="2">
        <f>COUNTIF('Answers RR only'!$BA$3:$BA$16,"Retain")</f>
        <v>8</v>
      </c>
      <c r="D48" s="2">
        <f>COUNTIF('Answers RR only'!$BA$3:$BA$16,"Remove")</f>
        <v>5</v>
      </c>
      <c r="E48" s="2">
        <f>COUNTIF('Answers RR only'!$BA$3:$BA$16,"")</f>
        <v>1</v>
      </c>
      <c r="F48" s="46">
        <f t="shared" si="11"/>
        <v>0.5714285714285714</v>
      </c>
      <c r="G48" s="2">
        <f>COUNTIF('Answers RR only'!$BA$17:$BA$31,"Retain")</f>
        <v>7</v>
      </c>
      <c r="H48" s="2">
        <f>COUNTIF('Answers RR only'!$BA$17:$BA$31,"Remove")</f>
        <v>7</v>
      </c>
      <c r="I48" s="2">
        <f>COUNTIF('Answers RR only'!$BA$17:$BA$31,"")</f>
        <v>1</v>
      </c>
      <c r="J48" s="46">
        <f t="shared" si="12"/>
        <v>0.4666666666666667</v>
      </c>
      <c r="K48" s="2">
        <f>COUNTIF('Answers RR only'!$BA$32:$BA$39,"Retain")</f>
        <v>3</v>
      </c>
      <c r="L48" s="2">
        <f>COUNTIF('Answers RR only'!$BA$32:$BA$39,"Remove")</f>
        <v>3</v>
      </c>
      <c r="M48" s="2">
        <f>COUNTIF('Answers RR only'!$BA$32:$BA$39,"")</f>
        <v>2</v>
      </c>
      <c r="N48" s="46">
        <f t="shared" si="13"/>
        <v>0.375</v>
      </c>
      <c r="O48" s="2">
        <f>COUNTIF('Answers RR only'!$BA$40:$BA$59,"Retain")</f>
        <v>5</v>
      </c>
      <c r="P48" s="2">
        <f>COUNTIF('Answers RR only'!$BA$40:$BA$59,"Remove")</f>
        <v>14</v>
      </c>
      <c r="Q48" s="2">
        <f>COUNTIF('Answers RR only'!$BA$40:$BA$59,"")</f>
        <v>1</v>
      </c>
      <c r="R48" s="46">
        <f t="shared" si="14"/>
        <v>0.25</v>
      </c>
      <c r="S48" s="2">
        <f>COUNTIF('Answers RR only'!$BA$60:$BA$61,"Retain")</f>
        <v>2</v>
      </c>
      <c r="T48" s="2">
        <f>COUNTIF('Answers RR only'!$BA$60:$BA$61,"Remove")</f>
        <v>0</v>
      </c>
      <c r="U48" s="2">
        <f>COUNTIF('Answers RR only'!$BA$60:$BA$61,"")</f>
        <v>0</v>
      </c>
      <c r="V48" s="46">
        <f t="shared" si="15"/>
        <v>1</v>
      </c>
      <c r="W48" s="2">
        <f>COUNTIF('Answers RR only'!$BA$62:$BA$66,"Retain")</f>
        <v>2</v>
      </c>
      <c r="X48" s="2">
        <f>COUNTIF('Answers RR only'!$BA$62:$BA$66,"Remove")</f>
        <v>2</v>
      </c>
      <c r="Y48" s="2">
        <f>COUNTIF('Answers RR only'!$BA$62:$BA$66,"")</f>
        <v>1</v>
      </c>
      <c r="Z48" s="46">
        <f t="shared" si="16"/>
        <v>0.4</v>
      </c>
      <c r="AA48" s="2">
        <f>COUNTIF('Answers RR only'!$BA$67:$BA$70,"Retain")</f>
        <v>2</v>
      </c>
      <c r="AB48" s="2">
        <f>COUNTIF('Answers RR only'!$BA$67:$BA$70,"Remove")</f>
        <v>1</v>
      </c>
      <c r="AC48" s="2">
        <f>COUNTIF('Answers RR only'!$BA$67:$BA$70,"")</f>
        <v>1</v>
      </c>
      <c r="AD48" s="46">
        <f t="shared" si="17"/>
        <v>0.5</v>
      </c>
      <c r="AE48" s="2">
        <f>COUNTIF('Answers RR only'!$BA$71:$BA$72,"Retain")</f>
        <v>1</v>
      </c>
      <c r="AF48" s="2">
        <f>COUNTIF('Answers RR only'!$BA$71:$BA$72,"Remove")</f>
        <v>1</v>
      </c>
      <c r="AG48" s="2">
        <f>COUNTIF('Answers RR only'!$BA$71:$BA$72,"")</f>
        <v>0</v>
      </c>
      <c r="AH48" s="79">
        <f t="shared" si="18"/>
        <v>0.5</v>
      </c>
      <c r="AI48" s="1">
        <f t="shared" si="19"/>
        <v>30</v>
      </c>
      <c r="AJ48" s="1">
        <f t="shared" si="20"/>
        <v>40</v>
      </c>
      <c r="AK48" s="79">
        <f t="shared" si="21"/>
        <v>0.42857142857142855</v>
      </c>
    </row>
    <row r="49" spans="1:37" ht="21.75">
      <c r="A49" s="115" t="s">
        <v>291</v>
      </c>
      <c r="B49" s="87" t="s">
        <v>19</v>
      </c>
      <c r="C49" s="2">
        <f>COUNTIF('Answers RR only'!$P$3:$P$16,"Retain")</f>
        <v>11</v>
      </c>
      <c r="D49" s="2">
        <f>COUNTIF('Answers RR only'!$P$3:$P$16,"Remove")</f>
        <v>3</v>
      </c>
      <c r="E49" s="2">
        <f>COUNTBLANK('Answers RR only'!$P$3:$P$16)</f>
        <v>0</v>
      </c>
      <c r="F49" s="46">
        <f t="shared" si="11"/>
        <v>0.7857142857142857</v>
      </c>
      <c r="G49" s="2">
        <f>COUNTIF('Answers RR only'!$P$17:$P$31,"Retain")</f>
        <v>11</v>
      </c>
      <c r="H49" s="2">
        <f>COUNTIF('Answers RR only'!$P$17:$P$31,"Remove")</f>
        <v>3</v>
      </c>
      <c r="I49" s="2">
        <f>COUNTIF('Answers RR only'!$P$17:$P$31,"")</f>
        <v>1</v>
      </c>
      <c r="J49" s="46">
        <f t="shared" si="12"/>
        <v>0.7333333333333333</v>
      </c>
      <c r="K49" s="2">
        <f>COUNTIF('Answers RR only'!$P$32:$P$39,"Retain")</f>
        <v>7</v>
      </c>
      <c r="L49" s="2">
        <f>COUNTIF('Answers RR only'!$P$32:$P$39,"Remove")</f>
        <v>1</v>
      </c>
      <c r="M49" s="2">
        <f>COUNTIF('Answers RR only'!$P$32:$P$39,"")</f>
        <v>0</v>
      </c>
      <c r="N49" s="46">
        <f t="shared" si="13"/>
        <v>0.875</v>
      </c>
      <c r="O49" s="2">
        <f>COUNTIF('Answers RR only'!$P$40:$P$59,"Retain")</f>
        <v>15</v>
      </c>
      <c r="P49" s="2">
        <f>COUNTIF('Answers RR only'!$P$40:$P$59,"Remove")</f>
        <v>4</v>
      </c>
      <c r="Q49" s="2">
        <f>COUNTIF('Answers RR only'!$P$40:$P$59,"")</f>
        <v>1</v>
      </c>
      <c r="R49" s="46">
        <f t="shared" si="14"/>
        <v>0.75</v>
      </c>
      <c r="S49" s="2">
        <f>COUNTIF('Answers RR only'!$P$60:$P$61,"Retain")</f>
        <v>2</v>
      </c>
      <c r="T49" s="2">
        <f>COUNTIF('Answers RR only'!$P$60:$P$61,"Remove")</f>
        <v>0</v>
      </c>
      <c r="U49" s="2">
        <f>COUNTIF('Answers RR only'!$P$60:$P$61,"")</f>
        <v>0</v>
      </c>
      <c r="V49" s="46">
        <f t="shared" si="15"/>
        <v>1</v>
      </c>
      <c r="W49" s="2">
        <f>COUNTIF('Answers RR only'!$P$62:$P$66,"Retain")</f>
        <v>3</v>
      </c>
      <c r="X49" s="2">
        <f>COUNTIF('Answers RR only'!$P$62:$P$66,"Remove")</f>
        <v>2</v>
      </c>
      <c r="Y49" s="2">
        <f>COUNTIF('Answers RR only'!$P$62:$P$66,"")</f>
        <v>0</v>
      </c>
      <c r="Z49" s="46">
        <f t="shared" si="16"/>
        <v>0.6</v>
      </c>
      <c r="AA49" s="2">
        <f>COUNTIF('Answers RR only'!$P$67:$P$70,"Retain")</f>
        <v>3</v>
      </c>
      <c r="AB49" s="2">
        <f>COUNTIF('Answers RR only'!$P$67:$P$70,"Remove")</f>
        <v>0</v>
      </c>
      <c r="AC49" s="2">
        <f>COUNTIF('Answers RR only'!$P$67:$P$70,"")</f>
        <v>1</v>
      </c>
      <c r="AD49" s="46">
        <f t="shared" si="17"/>
        <v>0.75</v>
      </c>
      <c r="AE49" s="2">
        <f>COUNTIF('Answers RR only'!$P$71:$P$72,"Retain")</f>
        <v>1</v>
      </c>
      <c r="AF49" s="2">
        <f>COUNTIF('Answers RR only'!$P$71:$P$72,"Remove")</f>
        <v>1</v>
      </c>
      <c r="AG49" s="2">
        <f>COUNTIF('Answers RR only'!$P$71:$P$72,"")</f>
        <v>0</v>
      </c>
      <c r="AH49" s="79">
        <f t="shared" si="18"/>
        <v>0.5</v>
      </c>
      <c r="AI49" s="1">
        <f t="shared" si="19"/>
        <v>53</v>
      </c>
      <c r="AJ49" s="1">
        <f t="shared" si="20"/>
        <v>17</v>
      </c>
      <c r="AK49" s="79">
        <f t="shared" si="21"/>
        <v>0.7571428571428571</v>
      </c>
    </row>
    <row r="50" spans="1:37" ht="21.75">
      <c r="A50" s="116"/>
      <c r="B50" s="87" t="s">
        <v>23</v>
      </c>
      <c r="C50" s="2">
        <f>COUNTIF('Answers RR only'!$T$3:$T$16,"Retain")</f>
        <v>11</v>
      </c>
      <c r="D50" s="2">
        <f>COUNTIF('Answers RR only'!$T$3:$T$16,"Remove")</f>
        <v>3</v>
      </c>
      <c r="E50" s="2">
        <f>COUNTBLANK('Answers RR only'!$T$3:$T$16)</f>
        <v>0</v>
      </c>
      <c r="F50" s="46">
        <f t="shared" si="11"/>
        <v>0.7857142857142857</v>
      </c>
      <c r="G50" s="2">
        <f>COUNTIF('Answers RR only'!$T$17:$T$31,"Retain")</f>
        <v>11</v>
      </c>
      <c r="H50" s="2">
        <f>COUNTIF('Answers RR only'!$T$17:$T$31,"Remove")</f>
        <v>3</v>
      </c>
      <c r="I50" s="2">
        <f>COUNTIF('Answers RR only'!$T$17:$T$31,"")</f>
        <v>1</v>
      </c>
      <c r="J50" s="46">
        <f t="shared" si="12"/>
        <v>0.7333333333333333</v>
      </c>
      <c r="K50" s="2">
        <f>COUNTIF('Answers RR only'!$T$32:$T$39,"Retain")</f>
        <v>6</v>
      </c>
      <c r="L50" s="2">
        <f>COUNTIF('Answers RR only'!$T$32:$T$39,"Remove")</f>
        <v>1</v>
      </c>
      <c r="M50" s="2">
        <f>COUNTIF('Answers RR only'!$T$32:$T$39,"")</f>
        <v>1</v>
      </c>
      <c r="N50" s="46">
        <f t="shared" si="13"/>
        <v>0.75</v>
      </c>
      <c r="O50" s="2">
        <f>COUNTIF('Answers RR only'!$T$40:$T$59,"Retain")</f>
        <v>13</v>
      </c>
      <c r="P50" s="2">
        <f>COUNTIF('Answers RR only'!$T$40:$T$59,"Remove")</f>
        <v>6</v>
      </c>
      <c r="Q50" s="2">
        <f>COUNTIF('Answers RR only'!$T$40:$T$59,"")</f>
        <v>1</v>
      </c>
      <c r="R50" s="46">
        <f t="shared" si="14"/>
        <v>0.65</v>
      </c>
      <c r="S50" s="2">
        <f>COUNTIF('Answers RR only'!$T$60:$T$61,"Retain")</f>
        <v>2</v>
      </c>
      <c r="T50" s="2">
        <f>COUNTIF('Answers RR only'!$T$60:$T$61,"Remove")</f>
        <v>0</v>
      </c>
      <c r="U50" s="2">
        <f>COUNTIF('Answers RR only'!$T$60:$T$61,"")</f>
        <v>0</v>
      </c>
      <c r="V50" s="46">
        <f t="shared" si="15"/>
        <v>1</v>
      </c>
      <c r="W50" s="2">
        <f>COUNTIF('Answers RR only'!$T$62:$T$66,"Retain")</f>
        <v>2</v>
      </c>
      <c r="X50" s="2">
        <f>COUNTIF('Answers RR only'!$T$62:$T$66,"Remove")</f>
        <v>2</v>
      </c>
      <c r="Y50" s="2">
        <f>COUNTIF('Answers RR only'!$T$62:$T$66,"")</f>
        <v>1</v>
      </c>
      <c r="Z50" s="46">
        <f t="shared" si="16"/>
        <v>0.4</v>
      </c>
      <c r="AA50" s="2">
        <f>COUNTIF('Answers RR only'!$T$67:$T$70,"Retain")</f>
        <v>2</v>
      </c>
      <c r="AB50" s="2">
        <f>COUNTIF('Answers RR only'!$T$67:$T$70,"Remove")</f>
        <v>1</v>
      </c>
      <c r="AC50" s="2">
        <f>COUNTIF('Answers RR only'!$T$67:$T$70,"")</f>
        <v>1</v>
      </c>
      <c r="AD50" s="46">
        <f t="shared" si="17"/>
        <v>0.5</v>
      </c>
      <c r="AE50" s="2">
        <f>COUNTIF('Answers RR only'!$T$71:$T$72,"Retain")</f>
        <v>2</v>
      </c>
      <c r="AF50" s="2">
        <f>COUNTIF('Answers RR only'!$T$71:$T$72,"Remove")</f>
        <v>0</v>
      </c>
      <c r="AG50" s="2">
        <f>COUNTIF('Answers RR only'!$T$71:$T$72,"")</f>
        <v>0</v>
      </c>
      <c r="AH50" s="79">
        <f t="shared" si="18"/>
        <v>1</v>
      </c>
      <c r="AI50" s="1">
        <f t="shared" si="19"/>
        <v>49</v>
      </c>
      <c r="AJ50" s="1">
        <f t="shared" si="20"/>
        <v>21</v>
      </c>
      <c r="AK50" s="79">
        <f t="shared" si="21"/>
        <v>0.7</v>
      </c>
    </row>
    <row r="51" spans="1:37" ht="21.75">
      <c r="A51" s="116"/>
      <c r="B51" s="87" t="s">
        <v>24</v>
      </c>
      <c r="C51" s="2">
        <f>COUNTIF('Answers RR only'!$U$3:$U$16,"Retain")</f>
        <v>10</v>
      </c>
      <c r="D51" s="2">
        <f>COUNTIF('Answers RR only'!$U$3:$U$16,"Remove")</f>
        <v>4</v>
      </c>
      <c r="E51" s="2">
        <f>COUNTBLANK('Answers RR only'!$U$3:$U$16)</f>
        <v>0</v>
      </c>
      <c r="F51" s="46">
        <f t="shared" si="11"/>
        <v>0.7142857142857143</v>
      </c>
      <c r="G51" s="2">
        <f>COUNTIF('Answers RR only'!$U$17:$U$31,"Retain")</f>
        <v>10</v>
      </c>
      <c r="H51" s="2">
        <f>COUNTIF('Answers RR only'!$U$17:$U$31,"Remove")</f>
        <v>3</v>
      </c>
      <c r="I51" s="2">
        <f>COUNTIF('Answers RR only'!$U$17:$U$31,"")</f>
        <v>2</v>
      </c>
      <c r="J51" s="46">
        <f t="shared" si="12"/>
        <v>0.6666666666666666</v>
      </c>
      <c r="K51" s="2">
        <f>COUNTIF('Answers RR only'!$U$32:$U$39,"Retain")</f>
        <v>5</v>
      </c>
      <c r="L51" s="2">
        <f>COUNTIF('Answers RR only'!$U$32:$U$39,"Remove")</f>
        <v>2</v>
      </c>
      <c r="M51" s="2">
        <f>COUNTIF('Answers RR only'!$U$32:$U$39,"")</f>
        <v>1</v>
      </c>
      <c r="N51" s="46">
        <f t="shared" si="13"/>
        <v>0.625</v>
      </c>
      <c r="O51" s="2">
        <f>COUNTIF('Answers RR only'!$U$40:$U$59,"Retain")</f>
        <v>13</v>
      </c>
      <c r="P51" s="2">
        <f>COUNTIF('Answers RR only'!$U$40:$U$59,"Remove")</f>
        <v>6</v>
      </c>
      <c r="Q51" s="2">
        <f>COUNTIF('Answers RR only'!$U$40:$U$59,"")</f>
        <v>1</v>
      </c>
      <c r="R51" s="46">
        <f t="shared" si="14"/>
        <v>0.65</v>
      </c>
      <c r="S51" s="2">
        <f>COUNTIF('Answers RR only'!$U$60:$U$61,"Retain")</f>
        <v>2</v>
      </c>
      <c r="T51" s="2">
        <f>COUNTIF('Answers RR only'!$U$60:$U$61,"Remove")</f>
        <v>0</v>
      </c>
      <c r="U51" s="2">
        <f>COUNTIF('Answers RR only'!$U$60:$U$61,"")</f>
        <v>0</v>
      </c>
      <c r="V51" s="46">
        <f t="shared" si="15"/>
        <v>1</v>
      </c>
      <c r="W51" s="2">
        <f>COUNTIF('Answers RR only'!$U$62:$U$66,"Retain")</f>
        <v>3</v>
      </c>
      <c r="X51" s="2">
        <f>COUNTIF('Answers RR only'!$U$62:$U$66,"Remove")</f>
        <v>2</v>
      </c>
      <c r="Y51" s="2">
        <f>COUNTIF('Answers RR only'!$U$62:$U$66,"")</f>
        <v>0</v>
      </c>
      <c r="Z51" s="46">
        <f t="shared" si="16"/>
        <v>0.6</v>
      </c>
      <c r="AA51" s="2">
        <f>COUNTIF('Answers RR only'!$U$67:$U$70,"Retain")</f>
        <v>2</v>
      </c>
      <c r="AB51" s="2">
        <f>COUNTIF('Answers RR only'!$U$67:$U$70,"Remove")</f>
        <v>1</v>
      </c>
      <c r="AC51" s="2">
        <f>COUNTIF('Answers RR only'!$U$67:$U$70,"")</f>
        <v>1</v>
      </c>
      <c r="AD51" s="46">
        <f t="shared" si="17"/>
        <v>0.5</v>
      </c>
      <c r="AE51" s="2">
        <f>COUNTIF('Answers RR only'!$U$71:$U$72,"Retain")</f>
        <v>1</v>
      </c>
      <c r="AF51" s="2">
        <f>COUNTIF('Answers RR only'!$U$71:$U$72,"Remove")</f>
        <v>1</v>
      </c>
      <c r="AG51" s="2">
        <f>COUNTIF('Answers RR only'!$U$71:$U$72,"")</f>
        <v>0</v>
      </c>
      <c r="AH51" s="79">
        <f t="shared" si="18"/>
        <v>0.5</v>
      </c>
      <c r="AI51" s="1">
        <f t="shared" si="19"/>
        <v>46</v>
      </c>
      <c r="AJ51" s="1">
        <f t="shared" si="20"/>
        <v>24</v>
      </c>
      <c r="AK51" s="79">
        <f t="shared" si="21"/>
        <v>0.6571428571428571</v>
      </c>
    </row>
    <row r="52" spans="1:37" s="49" customFormat="1" ht="13.5">
      <c r="A52" s="116"/>
      <c r="B52" s="52" t="s">
        <v>38</v>
      </c>
      <c r="C52" s="2">
        <f>COUNTIF('Answers RR only'!$AG$3:$AG$16,"Retain")</f>
        <v>7</v>
      </c>
      <c r="D52" s="2">
        <f>COUNTIF('Answers RR only'!$AG$3:$AG$16,"Remove")</f>
        <v>6</v>
      </c>
      <c r="E52" s="2">
        <f>COUNTIF('Answers RR only'!$AG$3:$AG$16,"")</f>
        <v>1</v>
      </c>
      <c r="F52" s="46">
        <f t="shared" si="11"/>
        <v>0.5</v>
      </c>
      <c r="G52" s="2">
        <f>COUNTIF('Answers RR only'!$AG$17:$AG$31,"Retain")</f>
        <v>9</v>
      </c>
      <c r="H52" s="2">
        <f>COUNTIF('Answers RR only'!$AG$17:$AG$31,"Remove")</f>
        <v>5</v>
      </c>
      <c r="I52" s="2">
        <f>COUNTIF('Answers RR only'!$AG$17:$AG$31,"")</f>
        <v>1</v>
      </c>
      <c r="J52" s="46">
        <f t="shared" si="12"/>
        <v>0.6</v>
      </c>
      <c r="K52" s="2">
        <f>COUNTIF('Answers RR only'!$AG$32:$AG$39,"Retain")</f>
        <v>5</v>
      </c>
      <c r="L52" s="2">
        <f>COUNTIF('Answers RR only'!$AG$32:$AG$39,"Remove")</f>
        <v>2</v>
      </c>
      <c r="M52" s="2">
        <f>COUNTIF('Answers RR only'!$AG$32:$AG$39,"")</f>
        <v>1</v>
      </c>
      <c r="N52" s="46">
        <f t="shared" si="13"/>
        <v>0.625</v>
      </c>
      <c r="O52" s="2">
        <f>COUNTIF('Answers RR only'!$AG$40:$AG$59,"Retain")</f>
        <v>15</v>
      </c>
      <c r="P52" s="2">
        <f>COUNTIF('Answers RR only'!$AG$40:$AG$59,"Remove")</f>
        <v>3</v>
      </c>
      <c r="Q52" s="2">
        <f>COUNTIF('Answers RR only'!$AG$40:$AG$59,"")</f>
        <v>2</v>
      </c>
      <c r="R52" s="46">
        <f t="shared" si="14"/>
        <v>0.75</v>
      </c>
      <c r="S52" s="2">
        <f>COUNTIF('Answers RR only'!$AG$60:$AG$61,"Retain")</f>
        <v>2</v>
      </c>
      <c r="T52" s="2">
        <f>COUNTIF('Answers RR only'!$AG$60:$AG$61,"Remove")</f>
        <v>0</v>
      </c>
      <c r="U52" s="2">
        <f>COUNTIF('Answers RR only'!$AG$60:$AG$61,"")</f>
        <v>0</v>
      </c>
      <c r="V52" s="46">
        <f t="shared" si="15"/>
        <v>1</v>
      </c>
      <c r="W52" s="2">
        <f>COUNTIF('Answers RR only'!$AG$62:$AG$66,"Retain")</f>
        <v>2</v>
      </c>
      <c r="X52" s="2">
        <f>COUNTIF('Answers RR only'!$AG$62:$AG$66,"Remove")</f>
        <v>1</v>
      </c>
      <c r="Y52" s="2">
        <f>COUNTIF('Answers RR only'!$AG$62:$AG$66,"")</f>
        <v>2</v>
      </c>
      <c r="Z52" s="46">
        <f t="shared" si="16"/>
        <v>0.4</v>
      </c>
      <c r="AA52" s="2">
        <f>COUNTIF('Answers RR only'!$AG$67:$AG$70,"Retain")</f>
        <v>3</v>
      </c>
      <c r="AB52" s="2">
        <f>COUNTIF('Answers RR only'!$AG$67:$AG$70,"Remove")</f>
        <v>0</v>
      </c>
      <c r="AC52" s="2">
        <f>COUNTIF('Answers RR only'!$AG$67:$AG$70,"")</f>
        <v>1</v>
      </c>
      <c r="AD52" s="46">
        <f t="shared" si="17"/>
        <v>0.75</v>
      </c>
      <c r="AE52" s="2">
        <f>COUNTIF('Answers RR only'!$AG$71:$AG$72,"Retain")</f>
        <v>2</v>
      </c>
      <c r="AF52" s="2">
        <f>COUNTIF('Answers RR only'!$AG$71:$AG$72,"Remove")</f>
        <v>0</v>
      </c>
      <c r="AG52" s="2">
        <f>COUNTIF('Answers RR only'!$AG$71:$AG$72,"")</f>
        <v>0</v>
      </c>
      <c r="AH52" s="79">
        <f t="shared" si="18"/>
        <v>1</v>
      </c>
      <c r="AI52" s="1">
        <f t="shared" si="19"/>
        <v>45</v>
      </c>
      <c r="AJ52" s="1">
        <f t="shared" si="20"/>
        <v>25</v>
      </c>
      <c r="AK52" s="79">
        <f t="shared" si="21"/>
        <v>0.6428571428571429</v>
      </c>
    </row>
    <row r="53" spans="1:37" ht="13.5">
      <c r="A53" s="116"/>
      <c r="B53" s="52" t="s">
        <v>34</v>
      </c>
      <c r="C53" s="2">
        <f>COUNTIF('Answers RR only'!$AC$3:$AC$16,"Retain")</f>
        <v>8</v>
      </c>
      <c r="D53" s="2">
        <f>COUNTIF('Answers RR only'!$AC$3:$AC$16,"Remove")</f>
        <v>5</v>
      </c>
      <c r="E53" s="2">
        <f>COUNTIF('Answers RR only'!$AC$3:$AC$16,"")</f>
        <v>1</v>
      </c>
      <c r="F53" s="46">
        <f t="shared" si="11"/>
        <v>0.5714285714285714</v>
      </c>
      <c r="G53" s="2">
        <f>COUNTIF('Answers RR only'!$AC$17:$AC$31,"Retain")</f>
        <v>8</v>
      </c>
      <c r="H53" s="2">
        <f>COUNTIF('Answers RR only'!$AC$17:$AC$31,"Remove")</f>
        <v>6</v>
      </c>
      <c r="I53" s="2">
        <f>COUNTIF('Answers RR only'!$AC$17:$AC$31,"")</f>
        <v>1</v>
      </c>
      <c r="J53" s="46">
        <f t="shared" si="12"/>
        <v>0.5333333333333333</v>
      </c>
      <c r="K53" s="2">
        <f>COUNTIF('Answers RR only'!$AC$32:$AC$39,"Retain")</f>
        <v>6</v>
      </c>
      <c r="L53" s="2">
        <f>COUNTIF('Answers RR only'!$AC$32:$AC$39,"Remove")</f>
        <v>2</v>
      </c>
      <c r="M53" s="2">
        <f>COUNTIF('Answers RR only'!$AC$32:$AC$39,"")</f>
        <v>0</v>
      </c>
      <c r="N53" s="46">
        <f t="shared" si="13"/>
        <v>0.75</v>
      </c>
      <c r="O53" s="2">
        <f>COUNTIF('Answers RR only'!$AC$40:$AC$59,"Retain")</f>
        <v>13</v>
      </c>
      <c r="P53" s="2">
        <f>COUNTIF('Answers RR only'!$AC$40:$AC$59,"Remove")</f>
        <v>6</v>
      </c>
      <c r="Q53" s="2">
        <f>COUNTIF('Answers RR only'!$AC$40:$AC$59,"")</f>
        <v>1</v>
      </c>
      <c r="R53" s="46">
        <f t="shared" si="14"/>
        <v>0.65</v>
      </c>
      <c r="S53" s="2">
        <f>COUNTIF('Answers RR only'!$AC$60:$AC$61,"Retain")</f>
        <v>2</v>
      </c>
      <c r="T53" s="2">
        <f>COUNTIF('Answers RR only'!$AC$60:$AC$61,"Remove")</f>
        <v>0</v>
      </c>
      <c r="U53" s="2">
        <f>COUNTIF('Answers RR only'!$AC$60:$AC$61,"")</f>
        <v>0</v>
      </c>
      <c r="V53" s="46">
        <f t="shared" si="15"/>
        <v>1</v>
      </c>
      <c r="W53" s="2">
        <f>COUNTIF('Answers RR only'!$AC$62:$AC$66,"Retain")</f>
        <v>2</v>
      </c>
      <c r="X53" s="2">
        <f>COUNTIF('Answers RR only'!$AC$62:$AC$66,"Remove")</f>
        <v>1</v>
      </c>
      <c r="Y53" s="2">
        <f>COUNTIF('Answers RR only'!$AC$62:$AC$66,"")</f>
        <v>2</v>
      </c>
      <c r="Z53" s="46">
        <f t="shared" si="16"/>
        <v>0.4</v>
      </c>
      <c r="AA53" s="2">
        <f>COUNTIF('Answers RR only'!$AC$67:$AC$70,"Retain")</f>
        <v>4</v>
      </c>
      <c r="AB53" s="2">
        <f>COUNTIF('Answers RR only'!$AC$67:$AC$70,"Remove")</f>
        <v>0</v>
      </c>
      <c r="AC53" s="2">
        <f>COUNTIF('Answers RR only'!$AC$67:$AC$70,"")</f>
        <v>0</v>
      </c>
      <c r="AD53" s="46">
        <f t="shared" si="17"/>
        <v>1</v>
      </c>
      <c r="AE53" s="2">
        <f>COUNTIF('Answers RR only'!$AC$71:$AC$72,"Retain")</f>
        <v>1</v>
      </c>
      <c r="AF53" s="2">
        <f>COUNTIF('Answers RR only'!$AC$71:$AC$72,"Remove")</f>
        <v>1</v>
      </c>
      <c r="AG53" s="2">
        <f>COUNTIF('Answers RR only'!$AC$71:$AC$72,"")</f>
        <v>0</v>
      </c>
      <c r="AH53" s="79">
        <f t="shared" si="18"/>
        <v>0.5</v>
      </c>
      <c r="AI53" s="1">
        <f t="shared" si="19"/>
        <v>44</v>
      </c>
      <c r="AJ53" s="1">
        <f t="shared" si="20"/>
        <v>26</v>
      </c>
      <c r="AK53" s="79">
        <f t="shared" si="21"/>
        <v>0.6285714285714286</v>
      </c>
    </row>
    <row r="54" spans="1:37" ht="13.5">
      <c r="A54" s="116"/>
      <c r="B54" s="52" t="s">
        <v>27</v>
      </c>
      <c r="C54" s="2">
        <f>COUNTIF('Answers RR only'!$X$3:$X$16,"Retain")</f>
        <v>7</v>
      </c>
      <c r="D54" s="2">
        <f>COUNTIF('Answers RR only'!$X$3:$X$16,"Remove")</f>
        <v>7</v>
      </c>
      <c r="E54" s="2">
        <f>COUNTBLANK('Answers RR only'!$X$3:$X$16)</f>
        <v>0</v>
      </c>
      <c r="F54" s="46">
        <f t="shared" si="11"/>
        <v>0.5</v>
      </c>
      <c r="G54" s="2">
        <f>COUNTIF('Answers RR only'!$X$17:$X$31,"Retain")</f>
        <v>10</v>
      </c>
      <c r="H54" s="2">
        <f>COUNTIF('Answers RR only'!$X$17:$X$31,"Remove")</f>
        <v>4</v>
      </c>
      <c r="I54" s="2">
        <f>COUNTIF('Answers RR only'!$X$17:$X$31,"")</f>
        <v>1</v>
      </c>
      <c r="J54" s="46">
        <f t="shared" si="12"/>
        <v>0.6666666666666666</v>
      </c>
      <c r="K54" s="2">
        <f>COUNTIF('Answers RR only'!$X$32:$X$39,"Retain")</f>
        <v>7</v>
      </c>
      <c r="L54" s="2">
        <f>COUNTIF('Answers RR only'!$X$32:$X$39,"Remove")</f>
        <v>1</v>
      </c>
      <c r="M54" s="2">
        <f>COUNTIF('Answers RR only'!$X$32:$X$39,"")</f>
        <v>0</v>
      </c>
      <c r="N54" s="46">
        <f t="shared" si="13"/>
        <v>0.875</v>
      </c>
      <c r="O54" s="2">
        <f>COUNTIF('Answers RR only'!$X$40:$X$59,"Retain")</f>
        <v>12</v>
      </c>
      <c r="P54" s="2">
        <f>COUNTIF('Answers RR only'!$X$40:$X$59,"Remove")</f>
        <v>6</v>
      </c>
      <c r="Q54" s="2">
        <f>COUNTIF('Answers RR only'!$X$40:$X$59,"")</f>
        <v>2</v>
      </c>
      <c r="R54" s="46">
        <f t="shared" si="14"/>
        <v>0.6</v>
      </c>
      <c r="S54" s="2">
        <f>COUNTIF('Answers RR only'!$X$60:$X$61,"Retain")</f>
        <v>2</v>
      </c>
      <c r="T54" s="2">
        <f>COUNTIF('Answers RR only'!$X$60:$X$61,"Remove")</f>
        <v>0</v>
      </c>
      <c r="U54" s="2">
        <f>COUNTIF('Answers RR only'!$X$60:$X$61,"")</f>
        <v>0</v>
      </c>
      <c r="V54" s="46">
        <f t="shared" si="15"/>
        <v>1</v>
      </c>
      <c r="W54" s="2">
        <f>COUNTIF('Answers RR only'!$X$62:$X$66,"Retain")</f>
        <v>1</v>
      </c>
      <c r="X54" s="2">
        <f>COUNTIF('Answers RR only'!$X$62:$X$66,"Remove")</f>
        <v>1</v>
      </c>
      <c r="Y54" s="2">
        <f>COUNTIF('Answers RR only'!$X$62:$X$66,"")</f>
        <v>3</v>
      </c>
      <c r="Z54" s="46">
        <f t="shared" si="16"/>
        <v>0.2</v>
      </c>
      <c r="AA54" s="2">
        <f>COUNTIF('Answers RR only'!$X$67:$X$70,"Retain")</f>
        <v>3</v>
      </c>
      <c r="AB54" s="2">
        <f>COUNTIF('Answers RR only'!$X$67:$X$70,"Remove")</f>
        <v>0</v>
      </c>
      <c r="AC54" s="2">
        <f>COUNTIF('Answers RR only'!$X$67:$X$70,"")</f>
        <v>1</v>
      </c>
      <c r="AD54" s="46">
        <f t="shared" si="17"/>
        <v>0.75</v>
      </c>
      <c r="AE54" s="2">
        <f>COUNTIF('Answers RR only'!$X$71:$X$72,"Retain")</f>
        <v>1</v>
      </c>
      <c r="AF54" s="2">
        <f>COUNTIF('Answers RR only'!$X$71:$X$72,"Remove")</f>
        <v>1</v>
      </c>
      <c r="AG54" s="2">
        <f>COUNTIF('Answers RR only'!$X$71:$X$72,"")</f>
        <v>0</v>
      </c>
      <c r="AH54" s="79">
        <f t="shared" si="18"/>
        <v>0.5</v>
      </c>
      <c r="AI54" s="1">
        <f t="shared" si="19"/>
        <v>43</v>
      </c>
      <c r="AJ54" s="1">
        <f t="shared" si="20"/>
        <v>27</v>
      </c>
      <c r="AK54" s="79">
        <f t="shared" si="21"/>
        <v>0.6142857142857143</v>
      </c>
    </row>
    <row r="55" spans="1:37" ht="21.75">
      <c r="A55" s="116"/>
      <c r="B55" s="52" t="s">
        <v>29</v>
      </c>
      <c r="C55" s="2">
        <f>COUNTIF('Answers RR only'!$Z$3:$Z$16,"Retain")</f>
        <v>11</v>
      </c>
      <c r="D55" s="2">
        <f>COUNTIF('Answers RR only'!$Z$3:$Z$16,"Remove")</f>
        <v>3</v>
      </c>
      <c r="E55" s="2">
        <f>COUNTBLANK('Answers RR only'!$Z$3:$Z$16)</f>
        <v>0</v>
      </c>
      <c r="F55" s="46">
        <f t="shared" si="11"/>
        <v>0.7857142857142857</v>
      </c>
      <c r="G55" s="2">
        <f>COUNTIF('Answers RR only'!$Z$17:$Z$31,"Retain")</f>
        <v>8</v>
      </c>
      <c r="H55" s="2">
        <f>COUNTIF('Answers RR only'!$Z$17:$Z$31,"Remove")</f>
        <v>6</v>
      </c>
      <c r="I55" s="2">
        <f>COUNTIF('Answers RR only'!$Z$17:$Z$31,"")</f>
        <v>1</v>
      </c>
      <c r="J55" s="46">
        <f t="shared" si="12"/>
        <v>0.5333333333333333</v>
      </c>
      <c r="K55" s="2">
        <f>COUNTIF('Answers RR only'!$Z$32:$Z$39,"Retain")</f>
        <v>6</v>
      </c>
      <c r="L55" s="2">
        <f>COUNTIF('Answers RR only'!$Z$32:$Z$39,"Remove")</f>
        <v>2</v>
      </c>
      <c r="M55" s="2">
        <f>COUNTIF('Answers RR only'!$Z$32:$Z$39,"")</f>
        <v>0</v>
      </c>
      <c r="N55" s="46">
        <f t="shared" si="13"/>
        <v>0.75</v>
      </c>
      <c r="O55" s="2">
        <f>COUNTIF('Answers RR only'!$Z$40:$Z$59,"Retain")</f>
        <v>11</v>
      </c>
      <c r="P55" s="2">
        <f>COUNTIF('Answers RR only'!$Z$40:$Z$59,"Remove")</f>
        <v>7</v>
      </c>
      <c r="Q55" s="2">
        <f>COUNTIF('Answers RR only'!$Z$40:$Z$59,"")</f>
        <v>2</v>
      </c>
      <c r="R55" s="46">
        <f t="shared" si="14"/>
        <v>0.55</v>
      </c>
      <c r="S55" s="2">
        <f>COUNTIF('Answers RR only'!$Z$60:$Z$61,"Retain")</f>
        <v>1</v>
      </c>
      <c r="T55" s="2">
        <f>COUNTIF('Answers RR only'!$Z$60:$Z$61,"Remove")</f>
        <v>0</v>
      </c>
      <c r="U55" s="2">
        <f>COUNTIF('Answers RR only'!$Z$60:$Z$61,"")</f>
        <v>1</v>
      </c>
      <c r="V55" s="46">
        <f t="shared" si="15"/>
        <v>0.5</v>
      </c>
      <c r="W55" s="2">
        <f>COUNTIF('Answers RR only'!$Z$62:$Z$66,"Retain")</f>
        <v>3</v>
      </c>
      <c r="X55" s="2">
        <f>COUNTIF('Answers RR only'!$Z$62:$Z$66,"Remove")</f>
        <v>1</v>
      </c>
      <c r="Y55" s="2">
        <f>COUNTIF('Answers RR only'!$Z$62:$Z$66,"")</f>
        <v>1</v>
      </c>
      <c r="Z55" s="46">
        <f t="shared" si="16"/>
        <v>0.6</v>
      </c>
      <c r="AA55" s="2">
        <f>COUNTIF('Answers RR only'!$Z$67:$Z$70,"Retain")</f>
        <v>2</v>
      </c>
      <c r="AB55" s="2">
        <f>COUNTIF('Answers RR only'!$Z$67:$Z$70,"Remove")</f>
        <v>1</v>
      </c>
      <c r="AC55" s="2">
        <f>COUNTIF('Answers RR only'!$Z$67:$Z$70,"")</f>
        <v>1</v>
      </c>
      <c r="AD55" s="46">
        <f t="shared" si="17"/>
        <v>0.5</v>
      </c>
      <c r="AE55" s="2">
        <f>COUNTIF('Answers RR only'!$Z$71:$Z$72,"Retain")</f>
        <v>1</v>
      </c>
      <c r="AF55" s="2">
        <f>COUNTIF('Answers RR only'!$Z$71:$Z$72,"Remove")</f>
        <v>1</v>
      </c>
      <c r="AG55" s="2">
        <f>COUNTIF('Answers RR only'!$Z$71:$Z$72,"")</f>
        <v>0</v>
      </c>
      <c r="AH55" s="79">
        <f t="shared" si="18"/>
        <v>0.5</v>
      </c>
      <c r="AI55" s="1">
        <f t="shared" si="19"/>
        <v>43</v>
      </c>
      <c r="AJ55" s="1">
        <f t="shared" si="20"/>
        <v>27</v>
      </c>
      <c r="AK55" s="79">
        <f t="shared" si="21"/>
        <v>0.6142857142857143</v>
      </c>
    </row>
    <row r="56" spans="1:37" ht="21.75">
      <c r="A56" s="116"/>
      <c r="B56" s="52" t="s">
        <v>36</v>
      </c>
      <c r="C56" s="2">
        <f>COUNTIF('Answers RR only'!$AE$3:$AE$16,"Retain")</f>
        <v>9</v>
      </c>
      <c r="D56" s="2">
        <f>COUNTIF('Answers RR only'!$AE$3:$AE$16,"Remove")</f>
        <v>5</v>
      </c>
      <c r="E56" s="2">
        <f>COUNTIF('Answers RR only'!$AE$3:$AE$16,"")</f>
        <v>0</v>
      </c>
      <c r="F56" s="46">
        <f t="shared" si="11"/>
        <v>0.6428571428571429</v>
      </c>
      <c r="G56" s="2">
        <f>COUNTIF('Answers RR only'!$AE$17:$AE$31,"Retain")</f>
        <v>10</v>
      </c>
      <c r="H56" s="2">
        <f>COUNTIF('Answers RR only'!$AE$17:$AE$31,"Remove")</f>
        <v>4</v>
      </c>
      <c r="I56" s="2">
        <f>COUNTIF('Answers RR only'!$AE$17:$AE$31,"")</f>
        <v>1</v>
      </c>
      <c r="J56" s="46">
        <f t="shared" si="12"/>
        <v>0.6666666666666666</v>
      </c>
      <c r="K56" s="2">
        <f>COUNTIF('Answers RR only'!$AE$32:$AE$39,"Retain")</f>
        <v>5</v>
      </c>
      <c r="L56" s="2">
        <f>COUNTIF('Answers RR only'!$AE$32:$AE$39,"Remove")</f>
        <v>2</v>
      </c>
      <c r="M56" s="2">
        <f>COUNTIF('Answers RR only'!$AE$32:$AE$39,"")</f>
        <v>1</v>
      </c>
      <c r="N56" s="46">
        <f t="shared" si="13"/>
        <v>0.625</v>
      </c>
      <c r="O56" s="2">
        <f>COUNTIF('Answers RR only'!$AE$40:$AE$59,"Retain")</f>
        <v>11</v>
      </c>
      <c r="P56" s="2">
        <f>COUNTIF('Answers RR only'!$AE$40:$AE$59,"Remove")</f>
        <v>8</v>
      </c>
      <c r="Q56" s="2">
        <f>COUNTIF('Answers RR only'!$AE$40:$AE$59,"")</f>
        <v>1</v>
      </c>
      <c r="R56" s="46">
        <f t="shared" si="14"/>
        <v>0.55</v>
      </c>
      <c r="S56" s="2">
        <f>COUNTIF('Answers RR only'!$AE$60:$AE$61,"Retain")</f>
        <v>1</v>
      </c>
      <c r="T56" s="2">
        <f>COUNTIF('Answers RR only'!$AE$60:$AE$61,"Remove")</f>
        <v>1</v>
      </c>
      <c r="U56" s="2">
        <f>COUNTIF('Answers RR only'!$AE$60:$AE$61,"")</f>
        <v>0</v>
      </c>
      <c r="V56" s="46">
        <f t="shared" si="15"/>
        <v>0.5</v>
      </c>
      <c r="W56" s="2">
        <f>COUNTIF('Answers RR only'!$AE$62:$AE$66,"Retain")</f>
        <v>2</v>
      </c>
      <c r="X56" s="2">
        <f>COUNTIF('Answers RR only'!$AE$62:$AE$66,"Remove")</f>
        <v>2</v>
      </c>
      <c r="Y56" s="2">
        <f>COUNTIF('Answers RR only'!$AE$62:$AE$66,"")</f>
        <v>1</v>
      </c>
      <c r="Z56" s="46">
        <f t="shared" si="16"/>
        <v>0.4</v>
      </c>
      <c r="AA56" s="2">
        <f>COUNTIF('Answers RR only'!$AE$67:$AE$70,"Retain")</f>
        <v>4</v>
      </c>
      <c r="AB56" s="2">
        <f>COUNTIF('Answers RR only'!$AE$67:$AE$70,"Remove")</f>
        <v>0</v>
      </c>
      <c r="AC56" s="2">
        <f>COUNTIF('Answers RR only'!$AE$67:$AE$70,"")</f>
        <v>0</v>
      </c>
      <c r="AD56" s="46">
        <f t="shared" si="17"/>
        <v>1</v>
      </c>
      <c r="AE56" s="2">
        <f>COUNTIF('Answers RR only'!$AE$71:$AE$72,"Retain")</f>
        <v>1</v>
      </c>
      <c r="AF56" s="2">
        <f>COUNTIF('Answers RR only'!$AE$71:$AE$72,"Remove")</f>
        <v>1</v>
      </c>
      <c r="AG56" s="2">
        <f>COUNTIF('Answers RR only'!$AE$71:$AE$72,"")</f>
        <v>0</v>
      </c>
      <c r="AH56" s="79">
        <f t="shared" si="18"/>
        <v>0.5</v>
      </c>
      <c r="AI56" s="1">
        <f t="shared" si="19"/>
        <v>43</v>
      </c>
      <c r="AJ56" s="1">
        <f t="shared" si="20"/>
        <v>27</v>
      </c>
      <c r="AK56" s="79">
        <f t="shared" si="21"/>
        <v>0.6142857142857143</v>
      </c>
    </row>
    <row r="57" spans="1:37" ht="21.75">
      <c r="A57" s="116"/>
      <c r="B57" s="52" t="s">
        <v>39</v>
      </c>
      <c r="C57" s="2">
        <f>COUNTIF('Answers RR only'!$AH$3:$AH$16,"Retain")</f>
        <v>10</v>
      </c>
      <c r="D57" s="2">
        <f>COUNTIF('Answers RR only'!$AH$3:$AH$16,"Remove")</f>
        <v>4</v>
      </c>
      <c r="E57" s="2">
        <f>COUNTIF('Answers RR only'!$AH$3:$AH$16,"")</f>
        <v>0</v>
      </c>
      <c r="F57" s="46">
        <f t="shared" si="11"/>
        <v>0.7142857142857143</v>
      </c>
      <c r="G57" s="2">
        <f>COUNTIF('Answers RR only'!$AH$17:$AH$31,"Retain")</f>
        <v>10</v>
      </c>
      <c r="H57" s="2">
        <f>COUNTIF('Answers RR only'!$AH$17:$AH$31,"Remove")</f>
        <v>4</v>
      </c>
      <c r="I57" s="2">
        <f>COUNTIF('Answers RR only'!$AH$17:$AH$31,"")</f>
        <v>1</v>
      </c>
      <c r="J57" s="46">
        <f t="shared" si="12"/>
        <v>0.6666666666666666</v>
      </c>
      <c r="K57" s="2">
        <f>COUNTIF('Answers RR only'!$AH$32:$AH$39,"Retain")</f>
        <v>5</v>
      </c>
      <c r="L57" s="2">
        <f>COUNTIF('Answers RR only'!$AH$32:$AH$39,"Remove")</f>
        <v>2</v>
      </c>
      <c r="M57" s="2">
        <f>COUNTIF('Answers RR only'!$AH$32:$AH$39,"")</f>
        <v>1</v>
      </c>
      <c r="N57" s="46">
        <f t="shared" si="13"/>
        <v>0.625</v>
      </c>
      <c r="O57" s="2">
        <f>COUNTIF('Answers RR only'!$AH$40:$AH$59,"Retain")</f>
        <v>9</v>
      </c>
      <c r="P57" s="2">
        <f>COUNTIF('Answers RR only'!$AH$40:$AH$59,"Remove")</f>
        <v>8</v>
      </c>
      <c r="Q57" s="2">
        <f>COUNTIF('Answers RR only'!$AH$40:$AH$59,"")</f>
        <v>3</v>
      </c>
      <c r="R57" s="46">
        <f t="shared" si="14"/>
        <v>0.45</v>
      </c>
      <c r="S57" s="2">
        <f>COUNTIF('Answers RR only'!$AH$60:$AH$61,"Retain")</f>
        <v>2</v>
      </c>
      <c r="T57" s="2">
        <f>COUNTIF('Answers RR only'!$AH$60:$AH$61,"Remove")</f>
        <v>0</v>
      </c>
      <c r="U57" s="2">
        <f>COUNTIF('Answers RR only'!$AH$60:$AH$61,"")</f>
        <v>0</v>
      </c>
      <c r="V57" s="46">
        <f t="shared" si="15"/>
        <v>1</v>
      </c>
      <c r="W57" s="2">
        <f>COUNTIF('Answers RR only'!$AH$62:$AH$66,"Retain")</f>
        <v>1</v>
      </c>
      <c r="X57" s="2">
        <f>COUNTIF('Answers RR only'!$AH$62:$AH$66,"Remove")</f>
        <v>0</v>
      </c>
      <c r="Y57" s="2">
        <f>COUNTIF('Answers RR only'!$AH$62:$AH$66,"")</f>
        <v>4</v>
      </c>
      <c r="Z57" s="46">
        <f t="shared" si="16"/>
        <v>0.2</v>
      </c>
      <c r="AA57" s="2">
        <f>COUNTIF('Answers RR only'!$AH$67:$AH$70,"Retain")</f>
        <v>3</v>
      </c>
      <c r="AB57" s="2">
        <f>COUNTIF('Answers RR only'!$AH$67:$AH$70,"Remove")</f>
        <v>0</v>
      </c>
      <c r="AC57" s="2">
        <f>COUNTIF('Answers RR only'!$AH$67:$AH$70,"")</f>
        <v>1</v>
      </c>
      <c r="AD57" s="46">
        <f t="shared" si="17"/>
        <v>0.75</v>
      </c>
      <c r="AE57" s="2">
        <f>COUNTIF('Answers RR only'!$AH$71:$AH$72,"Retain")</f>
        <v>2</v>
      </c>
      <c r="AF57" s="2">
        <f>COUNTIF('Answers RR only'!$AH$71:$AH$72,"Remove")</f>
        <v>0</v>
      </c>
      <c r="AG57" s="2">
        <f>COUNTIF('Answers RR only'!$AH$71:$AH$72,"")</f>
        <v>0</v>
      </c>
      <c r="AH57" s="79">
        <f t="shared" si="18"/>
        <v>1</v>
      </c>
      <c r="AI57" s="1">
        <f t="shared" si="19"/>
        <v>42</v>
      </c>
      <c r="AJ57" s="1">
        <f t="shared" si="20"/>
        <v>28</v>
      </c>
      <c r="AK57" s="79">
        <f t="shared" si="21"/>
        <v>0.6</v>
      </c>
    </row>
    <row r="58" spans="1:37" ht="13.5">
      <c r="A58" s="116"/>
      <c r="B58" s="84" t="s">
        <v>297</v>
      </c>
      <c r="C58" s="85">
        <f>SUM(C39:C57)</f>
        <v>459</v>
      </c>
      <c r="D58" s="85">
        <f>SUM(D39:D57)</f>
        <v>158</v>
      </c>
      <c r="E58" s="85">
        <f>SUM(E39:E57)</f>
        <v>14</v>
      </c>
      <c r="F58" s="88">
        <f t="shared" si="11"/>
        <v>0.7274167987321711</v>
      </c>
      <c r="G58" s="85">
        <f>SUM(G39:G57)</f>
        <v>447</v>
      </c>
      <c r="H58" s="85">
        <f>SUM(H39:H57)</f>
        <v>181</v>
      </c>
      <c r="I58" s="85">
        <f>SUM(I39:I57)</f>
        <v>62</v>
      </c>
      <c r="J58" s="88">
        <f t="shared" si="12"/>
        <v>0.6478260869565218</v>
      </c>
      <c r="K58" s="85">
        <f>SUM(K39:K57)</f>
        <v>274</v>
      </c>
      <c r="L58" s="85">
        <f>SUM(L39:L57)</f>
        <v>68</v>
      </c>
      <c r="M58" s="85">
        <f>SUM(M39:M57)</f>
        <v>26</v>
      </c>
      <c r="N58" s="88">
        <f t="shared" si="13"/>
        <v>0.7445652173913043</v>
      </c>
      <c r="O58" s="85">
        <f>SUM(O39:O57)</f>
        <v>597</v>
      </c>
      <c r="P58" s="85">
        <f>SUM(P39:P57)</f>
        <v>256</v>
      </c>
      <c r="Q58" s="85">
        <f>SUM(Q39:Q57)</f>
        <v>67</v>
      </c>
      <c r="R58" s="88">
        <f t="shared" si="14"/>
        <v>0.6489130434782608</v>
      </c>
      <c r="S58" s="85">
        <f>SUM(S39:S57)</f>
        <v>79</v>
      </c>
      <c r="T58" s="85">
        <f>SUM(T39:T57)</f>
        <v>8</v>
      </c>
      <c r="U58" s="85">
        <f>SUM(U39:U57)</f>
        <v>5</v>
      </c>
      <c r="V58" s="88">
        <f t="shared" si="15"/>
        <v>0.8586956521739131</v>
      </c>
      <c r="W58" s="85">
        <f>SUM(W39:W57)</f>
        <v>121</v>
      </c>
      <c r="X58" s="85">
        <f>SUM(X39:X57)</f>
        <v>56</v>
      </c>
      <c r="Y58" s="85">
        <f>SUM(Y39:Y57)</f>
        <v>53</v>
      </c>
      <c r="Z58" s="88">
        <f t="shared" si="16"/>
        <v>0.5260869565217391</v>
      </c>
      <c r="AA58" s="85">
        <f>SUM(AA39:AA57)</f>
        <v>135</v>
      </c>
      <c r="AB58" s="85">
        <f>SUM(AB39:AB57)</f>
        <v>34</v>
      </c>
      <c r="AC58" s="85">
        <f>SUM(AC39:AC57)</f>
        <v>15</v>
      </c>
      <c r="AD58" s="88">
        <f t="shared" si="17"/>
        <v>0.7336956521739131</v>
      </c>
      <c r="AE58" s="85">
        <f>SUM(AE39:AE57)</f>
        <v>74</v>
      </c>
      <c r="AF58" s="49">
        <f>SUM(AF39:AF57)</f>
        <v>18</v>
      </c>
      <c r="AG58" s="49">
        <f>SUM(AG39:AG57)</f>
        <v>0</v>
      </c>
      <c r="AH58" s="89">
        <f t="shared" si="18"/>
        <v>0.8043478260869565</v>
      </c>
      <c r="AI58" s="1">
        <f t="shared" si="19"/>
        <v>2186</v>
      </c>
      <c r="AJ58" s="1">
        <f t="shared" si="20"/>
        <v>1021</v>
      </c>
      <c r="AK58" s="79">
        <f t="shared" si="21"/>
        <v>0.6816339257873402</v>
      </c>
    </row>
    <row r="59" spans="1:37" ht="21.75">
      <c r="A59" s="116"/>
      <c r="B59" s="52" t="s">
        <v>30</v>
      </c>
      <c r="C59" s="2">
        <f>COUNTIF('Answers RR only'!$AA$3:$AA$16,"Retain")</f>
        <v>10</v>
      </c>
      <c r="D59" s="2">
        <f>COUNTIF('Answers RR only'!$AA$3:$AA$16,"Remove")</f>
        <v>4</v>
      </c>
      <c r="E59" s="2">
        <f>COUNTBLANK('Answers RR only'!$AA$3:$AA$16)</f>
        <v>0</v>
      </c>
      <c r="F59" s="46">
        <f t="shared" si="11"/>
        <v>0.7142857142857143</v>
      </c>
      <c r="G59" s="2">
        <f>COUNTIF('Answers RR only'!$AA$17:$AA$31,"Retain")</f>
        <v>9</v>
      </c>
      <c r="H59" s="2">
        <f>COUNTIF('Answers RR only'!$AA$17:$AA$31,"Remove")</f>
        <v>5</v>
      </c>
      <c r="I59" s="2">
        <f>COUNTIF('Answers RR only'!$AA$17:$AA$31,"")</f>
        <v>1</v>
      </c>
      <c r="J59" s="46">
        <f t="shared" si="12"/>
        <v>0.6</v>
      </c>
      <c r="K59" s="2">
        <f>COUNTIF('Answers RR only'!$AA$32:$AA$39,"Retain")</f>
        <v>6</v>
      </c>
      <c r="L59" s="2">
        <f>COUNTIF('Answers RR only'!$AA$32:$AA$39,"Remove")</f>
        <v>2</v>
      </c>
      <c r="M59" s="2">
        <f>COUNTIF('Answers RR only'!$AA$32:$AA$39,"")</f>
        <v>0</v>
      </c>
      <c r="N59" s="46">
        <f t="shared" si="13"/>
        <v>0.75</v>
      </c>
      <c r="O59" s="2">
        <f>COUNTIF('Answers RR only'!$AA$40:$AA$59,"Retain")</f>
        <v>11</v>
      </c>
      <c r="P59" s="2">
        <f>COUNTIF('Answers RR only'!$AA$40:$AA$59,"Remove")</f>
        <v>8</v>
      </c>
      <c r="Q59" s="2">
        <f>COUNTIF('Answers RR only'!$AA$40:$AA$59,"")</f>
        <v>1</v>
      </c>
      <c r="R59" s="46">
        <f t="shared" si="14"/>
        <v>0.55</v>
      </c>
      <c r="S59" s="2">
        <f>COUNTIF('Answers RR only'!$AA$60:$AA$61,"Retain")</f>
        <v>1</v>
      </c>
      <c r="T59" s="2">
        <f>COUNTIF('Answers RR only'!$AA$60:$AA$61,"Remove")</f>
        <v>0</v>
      </c>
      <c r="U59" s="2">
        <f>COUNTIF('Answers RR only'!$AA$60:$AA$61,"")</f>
        <v>1</v>
      </c>
      <c r="V59" s="46">
        <f t="shared" si="15"/>
        <v>0.5</v>
      </c>
      <c r="W59" s="2">
        <f>COUNTIF('Answers RR only'!$AA$62:$AA$66,"Retain")</f>
        <v>0</v>
      </c>
      <c r="X59" s="2">
        <f>COUNTIF('Answers RR only'!$AA$62:$AA$66,"Remove")</f>
        <v>2</v>
      </c>
      <c r="Y59" s="2">
        <f>COUNTIF('Answers RR only'!$AA$62:$AA$66,"")</f>
        <v>3</v>
      </c>
      <c r="Z59" s="46">
        <f t="shared" si="16"/>
        <v>0</v>
      </c>
      <c r="AA59" s="2">
        <f>COUNTIF('Answers RR only'!$AA$67:$AA$70,"Retain")</f>
        <v>3</v>
      </c>
      <c r="AB59" s="2">
        <f>COUNTIF('Answers RR only'!$AA$67:$AA$70,"Remove")</f>
        <v>0</v>
      </c>
      <c r="AC59" s="2">
        <f>COUNTIF('Answers RR only'!$AA$67:$AA$70,"")</f>
        <v>1</v>
      </c>
      <c r="AD59" s="46">
        <f t="shared" si="17"/>
        <v>0.75</v>
      </c>
      <c r="AE59" s="2">
        <f>COUNTIF('Answers RR only'!$AA$71:$AA$72,"Retain")</f>
        <v>1</v>
      </c>
      <c r="AF59" s="2">
        <f>COUNTIF('Answers RR only'!$AA$71:$AA$72,"Remove")</f>
        <v>1</v>
      </c>
      <c r="AG59" s="2">
        <f>COUNTIF('Answers RR only'!$AA$71:$AA$72,"")</f>
        <v>0</v>
      </c>
      <c r="AH59" s="79">
        <f t="shared" si="18"/>
        <v>0.5</v>
      </c>
      <c r="AI59" s="1">
        <f t="shared" si="19"/>
        <v>41</v>
      </c>
      <c r="AJ59" s="1">
        <f t="shared" si="20"/>
        <v>29</v>
      </c>
      <c r="AK59" s="79">
        <f t="shared" si="21"/>
        <v>0.5857142857142857</v>
      </c>
    </row>
    <row r="60" spans="1:37" ht="21.75">
      <c r="A60" s="116"/>
      <c r="B60" s="52" t="s">
        <v>31</v>
      </c>
      <c r="C60" s="2">
        <f>COUNTIF('Answers RR only'!$AB$3:$AB$16,"Retain")</f>
        <v>9</v>
      </c>
      <c r="D60" s="2">
        <f>COUNTIF('Answers RR only'!$AB$3:$AB$16,"Remove")</f>
        <v>4</v>
      </c>
      <c r="E60" s="2">
        <f>COUNTIF('Answers RR only'!$AB$3:$AB$16,"")</f>
        <v>1</v>
      </c>
      <c r="F60" s="46">
        <f t="shared" si="11"/>
        <v>0.6428571428571429</v>
      </c>
      <c r="G60" s="2">
        <f>COUNTIF('Answers RR only'!$AB$17:$AB$31,"Retain")</f>
        <v>9</v>
      </c>
      <c r="H60" s="2">
        <f>COUNTIF('Answers RR only'!$AB$17:$AB$31,"Remove")</f>
        <v>4</v>
      </c>
      <c r="I60" s="2">
        <f>COUNTIF('Answers RR only'!$AB$17:$AB$31,"")</f>
        <v>2</v>
      </c>
      <c r="J60" s="46">
        <f t="shared" si="12"/>
        <v>0.6</v>
      </c>
      <c r="K60" s="2">
        <f>COUNTIF('Answers RR only'!$AB$32:$AB$39,"Retain")</f>
        <v>5</v>
      </c>
      <c r="L60" s="2">
        <f>COUNTIF('Answers RR only'!$AB$32:$AB$39,"Remove")</f>
        <v>2</v>
      </c>
      <c r="M60" s="2">
        <f>COUNTIF('Answers RR only'!$AB$32:$AB$39,"")</f>
        <v>1</v>
      </c>
      <c r="N60" s="46">
        <f t="shared" si="13"/>
        <v>0.625</v>
      </c>
      <c r="O60" s="2">
        <f>COUNTIF('Answers RR only'!$AB$40:$AB$59,"Retain")</f>
        <v>10</v>
      </c>
      <c r="P60" s="2">
        <f>COUNTIF('Answers RR only'!$AB$40:$AB$59,"Remove")</f>
        <v>8</v>
      </c>
      <c r="Q60" s="2">
        <f>COUNTIF('Answers RR only'!$AB$40:$AB$59,"")</f>
        <v>2</v>
      </c>
      <c r="R60" s="46">
        <f t="shared" si="14"/>
        <v>0.5</v>
      </c>
      <c r="S60" s="2">
        <f>COUNTIF('Answers RR only'!$AB$60:$AB$61,"Retain")</f>
        <v>2</v>
      </c>
      <c r="T60" s="2">
        <f>COUNTIF('Answers RR only'!$AB$60:$AB$61,"Remove")</f>
        <v>0</v>
      </c>
      <c r="U60" s="2">
        <f>COUNTIF('Answers RR only'!$AB$60:$AB$61,"")</f>
        <v>0</v>
      </c>
      <c r="V60" s="46">
        <f t="shared" si="15"/>
        <v>1</v>
      </c>
      <c r="W60" s="2">
        <f>COUNTIF('Answers RR only'!$AB$62:$AB$66,"Retain")</f>
        <v>1</v>
      </c>
      <c r="X60" s="2">
        <f>COUNTIF('Answers RR only'!$AB$62:$AB$66,"Remove")</f>
        <v>1</v>
      </c>
      <c r="Y60" s="2">
        <f>COUNTIF('Answers RR only'!$AB$62:$AB$66,"")</f>
        <v>3</v>
      </c>
      <c r="Z60" s="46">
        <f t="shared" si="16"/>
        <v>0.2</v>
      </c>
      <c r="AA60" s="2">
        <f>COUNTIF('Answers RR only'!$AB$67:$AB$70,"Retain")</f>
        <v>4</v>
      </c>
      <c r="AB60" s="2">
        <f>COUNTIF('Answers RR only'!$AB$67:$AB$70,"Remove")</f>
        <v>0</v>
      </c>
      <c r="AC60" s="2">
        <f>COUNTIF('Answers RR only'!$AB$67:$AB$70,"")</f>
        <v>0</v>
      </c>
      <c r="AD60" s="46">
        <f t="shared" si="17"/>
        <v>1</v>
      </c>
      <c r="AE60" s="2">
        <f>COUNTIF('Answers RR only'!$AB$71:$AB$72,"Retain")</f>
        <v>1</v>
      </c>
      <c r="AF60" s="2">
        <f>COUNTIF('Answers RR only'!$AB$71:$AB$72,"Remove")</f>
        <v>1</v>
      </c>
      <c r="AG60" s="2">
        <f>COUNTIF('Answers RR only'!$AB$71:$AB$72,"")</f>
        <v>0</v>
      </c>
      <c r="AH60" s="79">
        <f t="shared" si="18"/>
        <v>0.5</v>
      </c>
      <c r="AI60" s="1">
        <f t="shared" si="19"/>
        <v>41</v>
      </c>
      <c r="AJ60" s="1">
        <f t="shared" si="20"/>
        <v>29</v>
      </c>
      <c r="AK60" s="79">
        <f t="shared" si="21"/>
        <v>0.5857142857142857</v>
      </c>
    </row>
    <row r="61" spans="1:37" ht="21.75">
      <c r="A61" s="116"/>
      <c r="B61" s="52" t="s">
        <v>37</v>
      </c>
      <c r="C61" s="2">
        <f>COUNTIF('Answers RR only'!$AF$3:$AF$16,"Retain")</f>
        <v>7</v>
      </c>
      <c r="D61" s="2">
        <f>COUNTIF('Answers RR only'!$AF$3:$AF$16,"Remove")</f>
        <v>5</v>
      </c>
      <c r="E61" s="2">
        <f>COUNTIF('Answers RR only'!$AF$3:$AF$16,"")</f>
        <v>2</v>
      </c>
      <c r="F61" s="46">
        <f t="shared" si="11"/>
        <v>0.5</v>
      </c>
      <c r="G61" s="2">
        <f>COUNTIF('Answers RR only'!$AF$17:$AF$31,"Retain")</f>
        <v>8</v>
      </c>
      <c r="H61" s="2">
        <f>COUNTIF('Answers RR only'!$AF$17:$AF$31,"Remove")</f>
        <v>6</v>
      </c>
      <c r="I61" s="2">
        <f>COUNTIF('Answers RR only'!$AF$17:$AF$31,"")</f>
        <v>1</v>
      </c>
      <c r="J61" s="46">
        <f t="shared" si="12"/>
        <v>0.5333333333333333</v>
      </c>
      <c r="K61" s="2">
        <f>COUNTIF('Answers RR only'!$AF$32:$AF$39,"Retain")</f>
        <v>6</v>
      </c>
      <c r="L61" s="2">
        <f>COUNTIF('Answers RR only'!$AF$32:$AF$39,"Remove")</f>
        <v>2</v>
      </c>
      <c r="M61" s="2">
        <f>COUNTIF('Answers RR only'!$AF$32:$AF$39,"")</f>
        <v>0</v>
      </c>
      <c r="N61" s="46">
        <f t="shared" si="13"/>
        <v>0.75</v>
      </c>
      <c r="O61" s="2">
        <f>COUNTIF('Answers RR only'!$AF$40:$AF$59,"Retain")</f>
        <v>12</v>
      </c>
      <c r="P61" s="2">
        <f>COUNTIF('Answers RR only'!$AF$40:$AF$59,"Remove")</f>
        <v>6</v>
      </c>
      <c r="Q61" s="2">
        <f>COUNTIF('Answers RR only'!$AF$40:$AF$59,"")</f>
        <v>2</v>
      </c>
      <c r="R61" s="46">
        <f t="shared" si="14"/>
        <v>0.6</v>
      </c>
      <c r="S61" s="2">
        <f>COUNTIF('Answers RR only'!$AF$60:$AF$61,"Retain")</f>
        <v>1</v>
      </c>
      <c r="T61" s="2">
        <f>COUNTIF('Answers RR only'!$AF$60:$AF$61,"Remove")</f>
        <v>1</v>
      </c>
      <c r="U61" s="2">
        <f>COUNTIF('Answers RR only'!$AF$60:$AF$61,"")</f>
        <v>0</v>
      </c>
      <c r="V61" s="46">
        <f t="shared" si="15"/>
        <v>0.5</v>
      </c>
      <c r="W61" s="2">
        <f>COUNTIF('Answers RR only'!$AF$62:$AF$66,"Retain")</f>
        <v>4</v>
      </c>
      <c r="X61" s="2">
        <f>COUNTIF('Answers RR only'!$AF$62:$AF$66,"Remove")</f>
        <v>0</v>
      </c>
      <c r="Y61" s="2">
        <f>COUNTIF('Answers RR only'!$AF$62:$AF$66,"")</f>
        <v>1</v>
      </c>
      <c r="Z61" s="46">
        <f t="shared" si="16"/>
        <v>0.8</v>
      </c>
      <c r="AA61" s="2">
        <f>COUNTIF('Answers RR only'!$AF$67:$AF$70,"Retain")</f>
        <v>2</v>
      </c>
      <c r="AB61" s="2">
        <f>COUNTIF('Answers RR only'!$AF$67:$AF$70,"Remove")</f>
        <v>1</v>
      </c>
      <c r="AC61" s="2">
        <f>COUNTIF('Answers RR only'!$AF$67:$AF$70,"")</f>
        <v>1</v>
      </c>
      <c r="AD61" s="46">
        <f t="shared" si="17"/>
        <v>0.5</v>
      </c>
      <c r="AE61" s="2">
        <f>COUNTIF('Answers RR only'!$AF$71:$AF$72,"Retain")</f>
        <v>1</v>
      </c>
      <c r="AF61" s="2">
        <f>COUNTIF('Answers RR only'!$AF$71:$AF$72,"Remove")</f>
        <v>1</v>
      </c>
      <c r="AG61" s="2">
        <f>COUNTIF('Answers RR only'!$AF$71:$AF$72,"")</f>
        <v>0</v>
      </c>
      <c r="AH61" s="79">
        <f t="shared" si="18"/>
        <v>0.5</v>
      </c>
      <c r="AI61" s="1">
        <f t="shared" si="19"/>
        <v>41</v>
      </c>
      <c r="AJ61" s="1">
        <f t="shared" si="20"/>
        <v>29</v>
      </c>
      <c r="AK61" s="79">
        <f t="shared" si="21"/>
        <v>0.5857142857142857</v>
      </c>
    </row>
    <row r="62" spans="1:37" ht="13.5">
      <c r="A62" s="116"/>
      <c r="B62" s="52" t="s">
        <v>28</v>
      </c>
      <c r="C62" s="2">
        <f>COUNTIF('Answers RR only'!$Y$3:$Y$16,"Retain")</f>
        <v>6</v>
      </c>
      <c r="D62" s="2">
        <f>COUNTIF('Answers RR only'!$Y$3:$Y$16,"Remove")</f>
        <v>7</v>
      </c>
      <c r="E62" s="2">
        <f>COUNTBLANK('Answers RR only'!$Y$3:$Y$16)</f>
        <v>1</v>
      </c>
      <c r="F62" s="46">
        <f t="shared" si="11"/>
        <v>0.42857142857142855</v>
      </c>
      <c r="G62" s="2">
        <f>COUNTIF('Answers RR only'!$Y$17:$Y$31,"Retain")</f>
        <v>9</v>
      </c>
      <c r="H62" s="2">
        <f>COUNTIF('Answers RR only'!$Y$17:$Y$31,"Remove")</f>
        <v>5</v>
      </c>
      <c r="I62" s="2">
        <f>COUNTIF('Answers RR only'!$Y$17:$Y$31,"")</f>
        <v>1</v>
      </c>
      <c r="J62" s="46">
        <f t="shared" si="12"/>
        <v>0.6</v>
      </c>
      <c r="K62" s="2">
        <f>COUNTIF('Answers RR only'!$Y$32:$Y$39,"Retain")</f>
        <v>7</v>
      </c>
      <c r="L62" s="2">
        <f>COUNTIF('Answers RR only'!$Y$32:$Y$39,"Remove")</f>
        <v>1</v>
      </c>
      <c r="M62" s="2">
        <f>COUNTIF('Answers RR only'!$Y$32:$Y$39,"")</f>
        <v>0</v>
      </c>
      <c r="N62" s="46">
        <f t="shared" si="13"/>
        <v>0.875</v>
      </c>
      <c r="O62" s="2">
        <f>COUNTIF('Answers RR only'!$Y$40:$Y$59,"Retain")</f>
        <v>11</v>
      </c>
      <c r="P62" s="2">
        <f>COUNTIF('Answers RR only'!$Y$40:$Y$59,"Remove")</f>
        <v>8</v>
      </c>
      <c r="Q62" s="2">
        <f>COUNTIF('Answers RR only'!$Y$40:$Y$59,"")</f>
        <v>1</v>
      </c>
      <c r="R62" s="46">
        <f t="shared" si="14"/>
        <v>0.55</v>
      </c>
      <c r="S62" s="2">
        <f>COUNTIF('Answers RR only'!$Y$60:$Y$61,"Retain")</f>
        <v>2</v>
      </c>
      <c r="T62" s="2">
        <f>COUNTIF('Answers RR only'!$Y$60:$Y$61,"Remove")</f>
        <v>0</v>
      </c>
      <c r="U62" s="2">
        <f>COUNTIF('Answers RR only'!$Y$60:$Y$61,"")</f>
        <v>0</v>
      </c>
      <c r="V62" s="46">
        <f t="shared" si="15"/>
        <v>1</v>
      </c>
      <c r="W62" s="2">
        <f>COUNTIF('Answers RR only'!$Y$62:$Y$66,"Retain")</f>
        <v>1</v>
      </c>
      <c r="X62" s="2">
        <f>COUNTIF('Answers RR only'!$Y$62:$Y$66,"Remove")</f>
        <v>1</v>
      </c>
      <c r="Y62" s="2">
        <f>COUNTIF('Answers RR only'!$Y$62:$Y$66,"")</f>
        <v>3</v>
      </c>
      <c r="Z62" s="46">
        <f t="shared" si="16"/>
        <v>0.2</v>
      </c>
      <c r="AA62" s="2">
        <f>COUNTIF('Answers RR only'!$Y$67:$Y$70,"Retain")</f>
        <v>3</v>
      </c>
      <c r="AB62" s="2">
        <f>COUNTIF('Answers RR only'!$Y$67:$Y$70,"Remove")</f>
        <v>0</v>
      </c>
      <c r="AC62" s="2">
        <f>COUNTIF('Answers RR only'!$Y$67:$Y$70,"")</f>
        <v>1</v>
      </c>
      <c r="AD62" s="46">
        <f t="shared" si="17"/>
        <v>0.75</v>
      </c>
      <c r="AE62" s="2">
        <f>COUNTIF('Answers RR only'!$Y$71:$Y$72,"Retain")</f>
        <v>1</v>
      </c>
      <c r="AF62" s="2">
        <f>COUNTIF('Answers RR only'!$Y$71:$Y$72,"Remove")</f>
        <v>1</v>
      </c>
      <c r="AG62" s="2">
        <f>COUNTIF('Answers RR only'!$Y$71:$Y$72,"")</f>
        <v>0</v>
      </c>
      <c r="AH62" s="79">
        <f t="shared" si="18"/>
        <v>0.5</v>
      </c>
      <c r="AI62" s="1">
        <f t="shared" si="19"/>
        <v>40</v>
      </c>
      <c r="AJ62" s="1">
        <f t="shared" si="20"/>
        <v>30</v>
      </c>
      <c r="AK62" s="79">
        <f t="shared" si="21"/>
        <v>0.5714285714285714</v>
      </c>
    </row>
    <row r="63" spans="1:37" ht="21.75">
      <c r="A63" s="116"/>
      <c r="B63" s="52" t="s">
        <v>25</v>
      </c>
      <c r="C63" s="2">
        <f>COUNTIF('Answers RR only'!$V$3:$V$16,"Retain")</f>
        <v>8</v>
      </c>
      <c r="D63" s="2">
        <f>COUNTIF('Answers RR only'!$V$3:$V$16,"Remove")</f>
        <v>6</v>
      </c>
      <c r="E63" s="2">
        <f>COUNTBLANK('Answers RR only'!$V$3:$V$16)</f>
        <v>0</v>
      </c>
      <c r="F63" s="46">
        <f t="shared" si="11"/>
        <v>0.5714285714285714</v>
      </c>
      <c r="G63" s="2">
        <f>COUNTIF('Answers RR only'!$V$17:$V$31,"Retain")</f>
        <v>6</v>
      </c>
      <c r="H63" s="2">
        <f>COUNTIF('Answers RR only'!$V$17:$V$31,"Remove")</f>
        <v>8</v>
      </c>
      <c r="I63" s="2">
        <f>COUNTIF('Answers RR only'!$V$17:$V$31,"")</f>
        <v>1</v>
      </c>
      <c r="J63" s="46">
        <f t="shared" si="12"/>
        <v>0.4</v>
      </c>
      <c r="K63" s="2">
        <f>COUNTIF('Answers RR only'!$V$32:$V$39,"Retain")</f>
        <v>5</v>
      </c>
      <c r="L63" s="2">
        <f>COUNTIF('Answers RR only'!$V$32:$V$39,"Remove")</f>
        <v>3</v>
      </c>
      <c r="M63" s="2">
        <f>COUNTIF('Answers RR only'!$V$32:$V$39,"")</f>
        <v>0</v>
      </c>
      <c r="N63" s="46">
        <f t="shared" si="13"/>
        <v>0.625</v>
      </c>
      <c r="O63" s="2">
        <f>COUNTIF('Answers RR only'!$V$40:$V$59,"Retain")</f>
        <v>10</v>
      </c>
      <c r="P63" s="2">
        <f>COUNTIF('Answers RR only'!$V$40:$V$59,"Remove")</f>
        <v>8</v>
      </c>
      <c r="Q63" s="2">
        <f>COUNTIF('Answers RR only'!$V$40:$V$59,"")</f>
        <v>2</v>
      </c>
      <c r="R63" s="46">
        <f t="shared" si="14"/>
        <v>0.5</v>
      </c>
      <c r="S63" s="2">
        <f>COUNTIF('Answers RR only'!$V$60:$V$61,"Retain")</f>
        <v>2</v>
      </c>
      <c r="T63" s="2">
        <f>COUNTIF('Answers RR only'!$V$60:$V$61,"Remove")</f>
        <v>0</v>
      </c>
      <c r="U63" s="2">
        <f>COUNTIF('Answers RR only'!$V$60:$V$61,"")</f>
        <v>0</v>
      </c>
      <c r="V63" s="46">
        <f t="shared" si="15"/>
        <v>1</v>
      </c>
      <c r="W63" s="2">
        <f>COUNTIF('Answers RR only'!$V$62:$V$66,"Retain")</f>
        <v>3</v>
      </c>
      <c r="X63" s="2">
        <f>COUNTIF('Answers RR only'!$V$62:$V$66,"Remove")</f>
        <v>0</v>
      </c>
      <c r="Y63" s="2">
        <f>COUNTIF('Answers RR only'!$V$62:$V$66,"")</f>
        <v>2</v>
      </c>
      <c r="Z63" s="46">
        <f t="shared" si="16"/>
        <v>0.6</v>
      </c>
      <c r="AA63" s="2">
        <f>COUNTIF('Answers RR only'!$V$67:$V$70,"Retain")</f>
        <v>1</v>
      </c>
      <c r="AB63" s="2">
        <f>COUNTIF('Answers RR only'!$V$67:$V$70,"Remove")</f>
        <v>0</v>
      </c>
      <c r="AC63" s="2">
        <f>COUNTIF('Answers RR only'!$V$67:$V$70,"")</f>
        <v>3</v>
      </c>
      <c r="AD63" s="46">
        <f t="shared" si="17"/>
        <v>0.25</v>
      </c>
      <c r="AE63" s="2">
        <f>COUNTIF('Answers RR only'!$V$71:$V$72,"Retain")</f>
        <v>2</v>
      </c>
      <c r="AF63" s="2">
        <f>COUNTIF('Answers RR only'!$V$71:$V$72,"Remove")</f>
        <v>0</v>
      </c>
      <c r="AG63" s="2">
        <f>COUNTIF('Answers RR only'!$V$71:$V$72,"")</f>
        <v>0</v>
      </c>
      <c r="AH63" s="79">
        <f t="shared" si="18"/>
        <v>1</v>
      </c>
      <c r="AI63" s="1">
        <f t="shared" si="19"/>
        <v>37</v>
      </c>
      <c r="AJ63" s="1">
        <f t="shared" si="20"/>
        <v>33</v>
      </c>
      <c r="AK63" s="79">
        <f t="shared" si="21"/>
        <v>0.5285714285714286</v>
      </c>
    </row>
    <row r="64" spans="1:37" ht="13.5">
      <c r="A64" s="116"/>
      <c r="B64" s="52" t="s">
        <v>35</v>
      </c>
      <c r="C64" s="2">
        <f>COUNTIF('Answers RR only'!$AD$3:$AD$16,"Retain")</f>
        <v>7</v>
      </c>
      <c r="D64" s="2">
        <f>COUNTIF('Answers RR only'!$AD$3:$AD$16,"Remove")</f>
        <v>6</v>
      </c>
      <c r="E64" s="2">
        <f>COUNTIF('Answers RR only'!$AD$3:$AD$16,"")</f>
        <v>1</v>
      </c>
      <c r="F64" s="46">
        <f t="shared" si="11"/>
        <v>0.5</v>
      </c>
      <c r="G64" s="2">
        <f>COUNTIF('Answers RR only'!$AD$17:$AD$31,"Retain")</f>
        <v>7</v>
      </c>
      <c r="H64" s="2">
        <f>COUNTIF('Answers RR only'!$AD$17:$AD$31,"Remove")</f>
        <v>6</v>
      </c>
      <c r="I64" s="2">
        <f>COUNTIF('Answers RR only'!$AD$17:$AD$31,"")</f>
        <v>2</v>
      </c>
      <c r="J64" s="46">
        <f t="shared" si="12"/>
        <v>0.4666666666666667</v>
      </c>
      <c r="K64" s="2">
        <f>COUNTIF('Answers RR only'!$AD$32:$AD$39,"Retain")</f>
        <v>5</v>
      </c>
      <c r="L64" s="2">
        <f>COUNTIF('Answers RR only'!$AD$32:$AD$39,"Remove")</f>
        <v>3</v>
      </c>
      <c r="M64" s="2">
        <f>COUNTIF('Answers RR only'!$AD$32:$AD$39,"")</f>
        <v>0</v>
      </c>
      <c r="N64" s="46">
        <f t="shared" si="13"/>
        <v>0.625</v>
      </c>
      <c r="O64" s="2">
        <f>COUNTIF('Answers RR only'!$AD$40:$AD$59,"Retain")</f>
        <v>9</v>
      </c>
      <c r="P64" s="2">
        <f>COUNTIF('Answers RR only'!$AD$40:$AD$59,"Remove")</f>
        <v>10</v>
      </c>
      <c r="Q64" s="2">
        <f>COUNTIF('Answers RR only'!$AD$40:$AD$59,"")</f>
        <v>1</v>
      </c>
      <c r="R64" s="46">
        <f t="shared" si="14"/>
        <v>0.45</v>
      </c>
      <c r="S64" s="2">
        <f>COUNTIF('Answers RR only'!$AD$60:$AD$61,"Retain")</f>
        <v>2</v>
      </c>
      <c r="T64" s="2">
        <f>COUNTIF('Answers RR only'!$AD$60:$AD$61,"Remove")</f>
        <v>0</v>
      </c>
      <c r="U64" s="2">
        <f>COUNTIF('Answers RR only'!$AD$60:$AD$61,"")</f>
        <v>0</v>
      </c>
      <c r="V64" s="46">
        <f t="shared" si="15"/>
        <v>1</v>
      </c>
      <c r="W64" s="2">
        <f>COUNTIF('Answers RR only'!$AD$62:$AD$66,"Retain")</f>
        <v>2</v>
      </c>
      <c r="X64" s="2">
        <f>COUNTIF('Answers RR only'!$AD$62:$AD$66,"Remove")</f>
        <v>1</v>
      </c>
      <c r="Y64" s="2">
        <f>COUNTIF('Answers RR only'!$AD$62:$AD$66,"")</f>
        <v>2</v>
      </c>
      <c r="Z64" s="46">
        <f t="shared" si="16"/>
        <v>0.4</v>
      </c>
      <c r="AA64" s="2">
        <f>COUNTIF('Answers RR only'!$AD$67:$AD$70,"Retain")</f>
        <v>4</v>
      </c>
      <c r="AB64" s="2">
        <f>COUNTIF('Answers RR only'!$AD$67:$AD$70,"Remove")</f>
        <v>0</v>
      </c>
      <c r="AC64" s="2">
        <f>COUNTIF('Answers RR only'!$AD$67:$AD$70,"")</f>
        <v>0</v>
      </c>
      <c r="AD64" s="46">
        <f t="shared" si="17"/>
        <v>1</v>
      </c>
      <c r="AE64" s="2">
        <f>COUNTIF('Answers RR only'!$AD$71:$AD$72,"Retain")</f>
        <v>1</v>
      </c>
      <c r="AF64" s="2">
        <f>COUNTIF('Answers RR only'!$AD$71:$AD$72,"Remove")</f>
        <v>1</v>
      </c>
      <c r="AG64" s="2">
        <f>COUNTIF('Answers RR only'!$AD$71:$AD$72,"")</f>
        <v>0</v>
      </c>
      <c r="AH64" s="79">
        <f t="shared" si="18"/>
        <v>0.5</v>
      </c>
      <c r="AI64" s="1">
        <f t="shared" si="19"/>
        <v>37</v>
      </c>
      <c r="AJ64" s="1">
        <f t="shared" si="20"/>
        <v>33</v>
      </c>
      <c r="AK64" s="79">
        <f t="shared" si="21"/>
        <v>0.5285714285714286</v>
      </c>
    </row>
    <row r="65" spans="1:37" ht="13.5">
      <c r="A65" s="116"/>
      <c r="B65" s="52" t="s">
        <v>21</v>
      </c>
      <c r="C65" s="2">
        <f>COUNTIF('Answers RR only'!$R$3:$R$16,"Retain")</f>
        <v>8</v>
      </c>
      <c r="D65" s="2">
        <f>COUNTIF('Answers RR only'!$R$3:$R$16,"Remove")</f>
        <v>5</v>
      </c>
      <c r="E65" s="2">
        <f>COUNTBLANK('Answers RR only'!$R$3:$R$16)</f>
        <v>1</v>
      </c>
      <c r="F65" s="46">
        <f>C65/(SUM(C65:E65))</f>
        <v>0.5714285714285714</v>
      </c>
      <c r="G65" s="2">
        <f>COUNTIF('Answers RR only'!$R$17:$R$31,"Retain")</f>
        <v>9</v>
      </c>
      <c r="H65" s="2">
        <f>COUNTIF('Answers RR only'!$R$17:$R$31,"Remove")</f>
        <v>5</v>
      </c>
      <c r="I65" s="2">
        <f>COUNTIF('Answers RR only'!$R$17:$R$31,"")</f>
        <v>1</v>
      </c>
      <c r="J65" s="46">
        <f>G65/SUM(G65:I65)</f>
        <v>0.6</v>
      </c>
      <c r="K65" s="2">
        <f>COUNTIF('Answers RR only'!$R$32:$R$39,"Retain")</f>
        <v>4</v>
      </c>
      <c r="L65" s="2">
        <f>COUNTIF('Answers RR only'!$R$32:$R$39,"Remove")</f>
        <v>3</v>
      </c>
      <c r="M65" s="2">
        <f>COUNTIF('Answers RR only'!$R$32:$R$39,"")</f>
        <v>1</v>
      </c>
      <c r="N65" s="46">
        <f>K65/SUM(K65:M65)</f>
        <v>0.5</v>
      </c>
      <c r="O65" s="2">
        <f>COUNTIF('Answers RR only'!$R$40:$R$59,"Retain")</f>
        <v>8</v>
      </c>
      <c r="P65" s="2">
        <f>COUNTIF('Answers RR only'!$R$40:$R$59,"Remove")</f>
        <v>11</v>
      </c>
      <c r="Q65" s="2">
        <f>COUNTIF('Answers RR only'!$R$40:$R$59,"")</f>
        <v>1</v>
      </c>
      <c r="R65" s="46">
        <f>O65/SUM(O65:Q65)</f>
        <v>0.4</v>
      </c>
      <c r="S65" s="2">
        <f>COUNTIF('Answers RR only'!$R$60:$R$61,"Retain")</f>
        <v>2</v>
      </c>
      <c r="T65" s="2">
        <f>COUNTIF('Answers RR only'!$R$60:$R$61,"Remove")</f>
        <v>0</v>
      </c>
      <c r="U65" s="2">
        <f>COUNTIF('Answers RR only'!$R$60:$R$61,"")</f>
        <v>0</v>
      </c>
      <c r="V65" s="46">
        <f>S65/SUM(S65:U65)</f>
        <v>1</v>
      </c>
      <c r="W65" s="2">
        <f>COUNTIF('Answers RR only'!$R$62:$R$66,"Retain")</f>
        <v>2</v>
      </c>
      <c r="X65" s="2">
        <f>COUNTIF('Answers RR only'!$R$62:$R$66,"Remove")</f>
        <v>2</v>
      </c>
      <c r="Y65" s="2">
        <f>COUNTIF('Answers RR only'!$R$62:$R$66,"")</f>
        <v>1</v>
      </c>
      <c r="Z65" s="46">
        <f>W65/SUM(W65:Y65)</f>
        <v>0.4</v>
      </c>
      <c r="AA65" s="2">
        <f>COUNTIF('Answers RR only'!$R$67:$R$70,"Retain")</f>
        <v>3</v>
      </c>
      <c r="AB65" s="2">
        <f>COUNTIF('Answers RR only'!$R$67:$R$70,"Remove")</f>
        <v>0</v>
      </c>
      <c r="AC65" s="2">
        <f>COUNTIF('Answers RR only'!$R$67:$R$70,"")</f>
        <v>1</v>
      </c>
      <c r="AD65" s="46">
        <f>AA65/SUM(AA65:AC65)</f>
        <v>0.75</v>
      </c>
      <c r="AE65" s="2">
        <f>COUNTIF('Answers RR only'!$R$71:$R$72,"Retain")</f>
        <v>0</v>
      </c>
      <c r="AF65" s="2">
        <f>COUNTIF('Answers RR only'!$R$71:$R$72,"Remove")</f>
        <v>2</v>
      </c>
      <c r="AG65" s="2">
        <f>COUNTIF('Answers RR only'!$R$71:$R$72,"")</f>
        <v>0</v>
      </c>
      <c r="AH65" s="79">
        <f>AE65/SUM(AE65:AG65)</f>
        <v>0</v>
      </c>
      <c r="AI65" s="1">
        <f t="shared" si="19"/>
        <v>36</v>
      </c>
      <c r="AJ65" s="1">
        <f t="shared" si="20"/>
        <v>34</v>
      </c>
      <c r="AK65" s="79">
        <f>AI65/(AI65+AJ65)</f>
        <v>0.5142857142857142</v>
      </c>
    </row>
    <row r="66" spans="1:37" ht="13.5">
      <c r="A66" s="116"/>
      <c r="B66" s="52" t="s">
        <v>22</v>
      </c>
      <c r="C66" s="2">
        <f>COUNTIF('Answers RR only'!$S$3:$S$16,"Retain")</f>
        <v>6</v>
      </c>
      <c r="D66" s="2">
        <f>COUNTIF('Answers RR only'!$S$3:$S$16,"Remove")</f>
        <v>8</v>
      </c>
      <c r="E66" s="2">
        <f>COUNTBLANK('Answers RR only'!$S$3:$S$16)</f>
        <v>0</v>
      </c>
      <c r="F66" s="46">
        <f>C66/(SUM(C66:E66))</f>
        <v>0.42857142857142855</v>
      </c>
      <c r="G66" s="2">
        <f>COUNTIF('Answers RR only'!$S$17:$S$31,"Retain")</f>
        <v>10</v>
      </c>
      <c r="H66" s="2">
        <f>COUNTIF('Answers RR only'!$S$17:$S$31,"Remove")</f>
        <v>3</v>
      </c>
      <c r="I66" s="2">
        <f>COUNTIF('Answers RR only'!$S$17:$S$31,"")</f>
        <v>2</v>
      </c>
      <c r="J66" s="46">
        <f>G66/SUM(G66:I66)</f>
        <v>0.6666666666666666</v>
      </c>
      <c r="K66" s="2">
        <f>COUNTIF('Answers RR only'!$S$32:$S$39,"Retain")</f>
        <v>5</v>
      </c>
      <c r="L66" s="2">
        <f>COUNTIF('Answers RR only'!$S$32:$S$39,"Remove")</f>
        <v>2</v>
      </c>
      <c r="M66" s="2">
        <f>COUNTIF('Answers RR only'!$S$32:$S$39,"")</f>
        <v>1</v>
      </c>
      <c r="N66" s="46">
        <f>K66/SUM(K66:M66)</f>
        <v>0.625</v>
      </c>
      <c r="O66" s="2">
        <f>COUNTIF('Answers RR only'!$S$40:$S$59,"Retain")</f>
        <v>8</v>
      </c>
      <c r="P66" s="2">
        <f>COUNTIF('Answers RR only'!$S$40:$S$59,"Remove")</f>
        <v>11</v>
      </c>
      <c r="Q66" s="2">
        <f>COUNTIF('Answers RR only'!$S$40:$S$59,"")</f>
        <v>1</v>
      </c>
      <c r="R66" s="46">
        <f>O66/SUM(O66:Q66)</f>
        <v>0.4</v>
      </c>
      <c r="S66" s="2">
        <f>COUNTIF('Answers RR only'!$S$60:$S$61,"Retain")</f>
        <v>2</v>
      </c>
      <c r="T66" s="2">
        <f>COUNTIF('Answers RR only'!$S$60:$S$61,"Remove")</f>
        <v>0</v>
      </c>
      <c r="U66" s="2">
        <f>COUNTIF('Answers RR only'!$S$60:$S$61,"")</f>
        <v>0</v>
      </c>
      <c r="V66" s="46">
        <f>S66/SUM(S66:U66)</f>
        <v>1</v>
      </c>
      <c r="W66" s="2">
        <f>COUNTIF('Answers RR only'!$S$62:$S$66,"Retain")</f>
        <v>2</v>
      </c>
      <c r="X66" s="2">
        <f>COUNTIF('Answers RR only'!$S$62:$S$66,"Remove")</f>
        <v>3</v>
      </c>
      <c r="Y66" s="2">
        <f>COUNTIF('Answers RR only'!$S$62:$S$66,"")</f>
        <v>0</v>
      </c>
      <c r="Z66" s="46">
        <f>W66/SUM(W66:Y66)</f>
        <v>0.4</v>
      </c>
      <c r="AA66" s="2">
        <f>COUNTIF('Answers RR only'!$S$67:$S$70,"Retain")</f>
        <v>2</v>
      </c>
      <c r="AB66" s="2">
        <f>COUNTIF('Answers RR only'!$S$67:$S$70,"Remove")</f>
        <v>0</v>
      </c>
      <c r="AC66" s="2">
        <f>COUNTIF('Answers RR only'!$S$67:$S$70,"")</f>
        <v>2</v>
      </c>
      <c r="AD66" s="46">
        <f>AA66/SUM(AA66:AC66)</f>
        <v>0.5</v>
      </c>
      <c r="AE66" s="2">
        <f>COUNTIF('Answers RR only'!$S$71:$S$72,"Retain")</f>
        <v>1</v>
      </c>
      <c r="AF66" s="2">
        <f>COUNTIF('Answers RR only'!$S$71:$S$72,"Remove")</f>
        <v>1</v>
      </c>
      <c r="AG66" s="2">
        <f>COUNTIF('Answers RR only'!$S$71:$S$72,"")</f>
        <v>0</v>
      </c>
      <c r="AH66" s="79">
        <f>AE66/SUM(AE66:AG66)</f>
        <v>0.5</v>
      </c>
      <c r="AI66" s="1">
        <f t="shared" si="19"/>
        <v>36</v>
      </c>
      <c r="AJ66" s="1">
        <f t="shared" si="20"/>
        <v>34</v>
      </c>
      <c r="AK66" s="79">
        <f>AI66/(AI66+AJ66)</f>
        <v>0.5142857142857142</v>
      </c>
    </row>
    <row r="67" spans="1:37" ht="13.5">
      <c r="A67" s="116"/>
      <c r="B67" s="52" t="s">
        <v>20</v>
      </c>
      <c r="C67" s="2">
        <f>COUNTIF('Answers RR only'!$Q$3:$Q$16,"Retain")</f>
        <v>8</v>
      </c>
      <c r="D67" s="2">
        <f>COUNTIF('Answers RR only'!$Q$3:$Q$16,"Remove")</f>
        <v>6</v>
      </c>
      <c r="E67" s="2">
        <f>COUNTBLANK('Answers RR only'!$Q$3:$Q$16)</f>
        <v>0</v>
      </c>
      <c r="F67" s="46">
        <f>C67/(SUM(C67:E67))</f>
        <v>0.5714285714285714</v>
      </c>
      <c r="G67" s="2">
        <f>COUNTIF('Answers RR only'!$Q$17:$Q$31,"Retain")</f>
        <v>9</v>
      </c>
      <c r="H67" s="2">
        <f>COUNTIF('Answers RR only'!$Q$17:$Q$31,"Remove")</f>
        <v>5</v>
      </c>
      <c r="I67" s="2">
        <f>COUNTIF('Answers RR only'!$Q$17:$Q$31,"")</f>
        <v>1</v>
      </c>
      <c r="J67" s="46">
        <f>G67/SUM(G67:I67)</f>
        <v>0.6</v>
      </c>
      <c r="K67" s="2">
        <f>COUNTIF('Answers RR only'!$Q$32:$Q$39,"Retain")</f>
        <v>5</v>
      </c>
      <c r="L67" s="2">
        <f>COUNTIF('Answers RR only'!$Q$32:$Q$39,"Remove")</f>
        <v>1</v>
      </c>
      <c r="M67" s="2">
        <f>COUNTIF('Answers RR only'!$Q$32:$Q$39,"")</f>
        <v>2</v>
      </c>
      <c r="N67" s="46">
        <f>K67/SUM(K67:M67)</f>
        <v>0.625</v>
      </c>
      <c r="O67" s="2">
        <f>COUNTIF('Answers RR only'!$Q$40:$Q$59,"Retain")</f>
        <v>6</v>
      </c>
      <c r="P67" s="2">
        <f>COUNTIF('Answers RR only'!$Q$40:$Q$59,"Remove")</f>
        <v>12</v>
      </c>
      <c r="Q67" s="2">
        <f>COUNTIF('Answers RR only'!$Q$40:$Q$59,"")</f>
        <v>2</v>
      </c>
      <c r="R67" s="46">
        <f>O67/SUM(O67:Q67)</f>
        <v>0.3</v>
      </c>
      <c r="S67" s="2">
        <f>COUNTIF('Answers RR only'!$Q$60:$Q$61,"Retain")</f>
        <v>2</v>
      </c>
      <c r="T67" s="2">
        <f>COUNTIF('Answers RR only'!$Q$60:$Q$61,"Remove")</f>
        <v>0</v>
      </c>
      <c r="U67" s="2">
        <f>COUNTIF('Answers RR only'!$Q$60:$Q$61,"")</f>
        <v>0</v>
      </c>
      <c r="V67" s="46">
        <f>S67/SUM(S67:U67)</f>
        <v>1</v>
      </c>
      <c r="W67" s="2">
        <f>COUNTIF('Answers RR only'!$Q$62:$Q$66,"Retain")</f>
        <v>1</v>
      </c>
      <c r="X67" s="2">
        <f>COUNTIF('Answers RR only'!$Q$62:$Q$66,"Remove")</f>
        <v>2</v>
      </c>
      <c r="Y67" s="2">
        <f>COUNTIF('Answers RR only'!$Q$62:$Q$66,"")</f>
        <v>2</v>
      </c>
      <c r="Z67" s="46">
        <f>W67/SUM(W67:Y67)</f>
        <v>0.2</v>
      </c>
      <c r="AA67" s="2">
        <f>COUNTIF('Answers RR only'!$Q$67:$Q$70,"Retain")</f>
        <v>2</v>
      </c>
      <c r="AB67" s="2">
        <f>COUNTIF('Answers RR only'!$Q$67:$Q$70,"Remove")</f>
        <v>1</v>
      </c>
      <c r="AC67" s="2">
        <f>COUNTIF('Answers RR only'!$Q$67:$Q$70,"")</f>
        <v>1</v>
      </c>
      <c r="AD67" s="46">
        <f>AA67/SUM(AA67:AC67)</f>
        <v>0.5</v>
      </c>
      <c r="AE67" s="2">
        <f>COUNTIF('Answers RR only'!$Q$71:$Q$72,"Retain")</f>
        <v>1</v>
      </c>
      <c r="AF67" s="2">
        <f>COUNTIF('Answers RR only'!$Q$71:$Q$72,"Remove")</f>
        <v>1</v>
      </c>
      <c r="AG67" s="2">
        <f>COUNTIF('Answers RR only'!$Q$71:$Q$72,"")</f>
        <v>0</v>
      </c>
      <c r="AH67" s="79">
        <f>AE67/SUM(AE67:AG67)</f>
        <v>0.5</v>
      </c>
      <c r="AI67" s="1">
        <f t="shared" si="19"/>
        <v>34</v>
      </c>
      <c r="AJ67" s="1">
        <f t="shared" si="20"/>
        <v>36</v>
      </c>
      <c r="AK67" s="79">
        <f>AI67/(AI67+AJ67)</f>
        <v>0.4857142857142857</v>
      </c>
    </row>
    <row r="68" spans="1:37" s="49" customFormat="1" ht="21.75">
      <c r="A68" s="116"/>
      <c r="B68" s="52" t="s">
        <v>26</v>
      </c>
      <c r="C68" s="2">
        <f>COUNTIF('Answers RR only'!$W$3:$W$16,"Retain")</f>
        <v>7</v>
      </c>
      <c r="D68" s="2">
        <f>COUNTIF('Answers RR only'!$W$3:$W$16,"Remove")</f>
        <v>6</v>
      </c>
      <c r="E68" s="2">
        <f>COUNTBLANK('Answers RR only'!$W$3:$W$16)</f>
        <v>1</v>
      </c>
      <c r="F68" s="46">
        <f>C68/(SUM(C68:E68))</f>
        <v>0.5</v>
      </c>
      <c r="G68" s="2">
        <f>COUNTIF('Answers RR only'!$W$17:$W$31,"Retain")</f>
        <v>8</v>
      </c>
      <c r="H68" s="2">
        <f>COUNTIF('Answers RR only'!$W$17:$W$31,"Remove")</f>
        <v>4</v>
      </c>
      <c r="I68" s="2">
        <f>COUNTIF('Answers RR only'!$W$17:$W$31,"")</f>
        <v>3</v>
      </c>
      <c r="J68" s="46">
        <f>G68/SUM(G68:I68)</f>
        <v>0.5333333333333333</v>
      </c>
      <c r="K68" s="2">
        <f>COUNTIF('Answers RR only'!$W$32:$W$39,"Retain")</f>
        <v>5</v>
      </c>
      <c r="L68" s="2">
        <f>COUNTIF('Answers RR only'!$W$32:$W$39,"Remove")</f>
        <v>3</v>
      </c>
      <c r="M68" s="2">
        <f>COUNTIF('Answers RR only'!$W$32:$W$39,"")</f>
        <v>0</v>
      </c>
      <c r="N68" s="46">
        <f>K68/SUM(K68:M68)</f>
        <v>0.625</v>
      </c>
      <c r="O68" s="2">
        <f>COUNTIF('Answers RR only'!$W$40:$W$59,"Retain")</f>
        <v>9</v>
      </c>
      <c r="P68" s="2">
        <f>COUNTIF('Answers RR only'!$W$40:$W$59,"Remove")</f>
        <v>6</v>
      </c>
      <c r="Q68" s="2">
        <f>COUNTIF('Answers RR only'!$W$40:$W$59,"")</f>
        <v>5</v>
      </c>
      <c r="R68" s="46">
        <f>O68/SUM(O68:Q68)</f>
        <v>0.45</v>
      </c>
      <c r="S68" s="2">
        <f>COUNTIF('Answers RR only'!$W$60:$W$61,"Retain")</f>
        <v>2</v>
      </c>
      <c r="T68" s="2">
        <f>COUNTIF('Answers RR only'!$W$60:$W$61,"Remove")</f>
        <v>0</v>
      </c>
      <c r="U68" s="2">
        <f>COUNTIF('Answers RR only'!$W$60:$W$61,"")</f>
        <v>0</v>
      </c>
      <c r="V68" s="46">
        <f>S68/SUM(S68:U68)</f>
        <v>1</v>
      </c>
      <c r="W68" s="2">
        <f>COUNTIF('Answers RR only'!$W$62:$W$66,"Retain")</f>
        <v>0</v>
      </c>
      <c r="X68" s="2">
        <f>COUNTIF('Answers RR only'!$W$62:$W$66,"Remove")</f>
        <v>2</v>
      </c>
      <c r="Y68" s="2">
        <f>COUNTIF('Answers RR only'!$W$62:$W$66,"")</f>
        <v>3</v>
      </c>
      <c r="Z68" s="46">
        <f>W68/SUM(W68:Y68)</f>
        <v>0</v>
      </c>
      <c r="AA68" s="2">
        <f>COUNTIF('Answers RR only'!$W$67:$W$70,"Retain")</f>
        <v>2</v>
      </c>
      <c r="AB68" s="2">
        <f>COUNTIF('Answers RR only'!$W$67:$W$70,"Remove")</f>
        <v>0</v>
      </c>
      <c r="AC68" s="2">
        <f>COUNTIF('Answers RR only'!$W$67:$W$70,"")</f>
        <v>2</v>
      </c>
      <c r="AD68" s="46">
        <f>AA68/SUM(AA68:AC68)</f>
        <v>0.5</v>
      </c>
      <c r="AE68" s="2">
        <f>COUNTIF('Answers RR only'!$W$71:$W$72,"Retain")</f>
        <v>1</v>
      </c>
      <c r="AF68" s="2">
        <f>COUNTIF('Answers RR only'!$W$71:$W$72,"Remove")</f>
        <v>1</v>
      </c>
      <c r="AG68" s="2">
        <f>COUNTIF('Answers RR only'!$W$71:$W$72,"")</f>
        <v>0</v>
      </c>
      <c r="AH68" s="79">
        <f>AE68/SUM(AE68:AG68)</f>
        <v>0.5</v>
      </c>
      <c r="AI68" s="1">
        <f t="shared" si="19"/>
        <v>34</v>
      </c>
      <c r="AJ68" s="1">
        <f t="shared" si="20"/>
        <v>36</v>
      </c>
      <c r="AK68" s="79">
        <f>AI68/(AI68+AJ68)</f>
        <v>0.4857142857142857</v>
      </c>
    </row>
  </sheetData>
  <sheetProtection/>
  <mergeCells count="4">
    <mergeCell ref="A1:A18"/>
    <mergeCell ref="A19:A32"/>
    <mergeCell ref="A33:A48"/>
    <mergeCell ref="A49:A6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Daniella</dc:creator>
  <cp:keywords/>
  <dc:description/>
  <cp:lastModifiedBy>Tony Dorcey</cp:lastModifiedBy>
  <cp:lastPrinted>2011-10-30T14:05:27Z</cp:lastPrinted>
  <dcterms:created xsi:type="dcterms:W3CDTF">2008-11-04T21:22:09Z</dcterms:created>
  <dcterms:modified xsi:type="dcterms:W3CDTF">2011-10-30T14:07:58Z</dcterms:modified>
  <cp:category/>
  <cp:version/>
  <cp:contentType/>
  <cp:contentStatus/>
</cp:coreProperties>
</file>